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2"/>
  <workbookPr filterPrivacy="1" defaultThemeVersion="124226"/>
  <bookViews>
    <workbookView xWindow="240" yWindow="105" windowWidth="12120" windowHeight="8010" activeTab="1"/>
  </bookViews>
  <sheets>
    <sheet name="Organisational Capacity" sheetId="4" r:id="rId1"/>
    <sheet name="Finance " sheetId="7" r:id="rId2"/>
    <sheet name="Program Delivery" sheetId="2" r:id="rId3"/>
    <sheet name="Score sheet" sheetId="5" r:id="rId4"/>
  </sheets>
  <definedNames>
    <definedName name="_xlnm.Print_Area" localSheetId="1">'Finance '!$A$1:$I$20</definedName>
    <definedName name="_xlnm.Print_Area" localSheetId="0">'Organisational Capacity'!$A$1:$E$15</definedName>
    <definedName name="_xlnm.Print_Area" localSheetId="2">'Program Delivery'!$A$1:$K$38</definedName>
  </definedNames>
  <calcPr calcId="144525"/>
</workbook>
</file>

<file path=xl/calcChain.xml><?xml version="1.0" encoding="utf-8"?>
<calcChain xmlns="http://schemas.openxmlformats.org/spreadsheetml/2006/main">
  <c r="G19" i="7" l="1"/>
  <c r="D11" i="5" s="1"/>
  <c r="E11" i="5" s="1"/>
  <c r="C17" i="5"/>
  <c r="J35" i="2"/>
  <c r="F15" i="5" s="1"/>
  <c r="C10" i="5"/>
  <c r="J36" i="2"/>
  <c r="F16" i="5" s="1"/>
  <c r="G16" i="5" s="1"/>
  <c r="C14" i="4"/>
  <c r="D10" i="5" s="1"/>
  <c r="D16" i="5"/>
  <c r="E16" i="5" s="1"/>
  <c r="D15" i="5"/>
  <c r="E15" i="5" s="1"/>
  <c r="E10" i="5" l="1"/>
  <c r="E17" i="5"/>
  <c r="F17" i="5"/>
  <c r="J37" i="2"/>
  <c r="H16" i="5"/>
  <c r="D17" i="5"/>
  <c r="G15" i="5"/>
  <c r="H15" i="5" l="1"/>
  <c r="G17" i="5"/>
  <c r="H17" i="5" s="1"/>
</calcChain>
</file>

<file path=xl/sharedStrings.xml><?xml version="1.0" encoding="utf-8"?>
<sst xmlns="http://schemas.openxmlformats.org/spreadsheetml/2006/main" count="376" uniqueCount="353">
  <si>
    <t>Sl No</t>
  </si>
  <si>
    <t>Key Questions</t>
  </si>
  <si>
    <t>Methodology to be adopted</t>
  </si>
  <si>
    <t>1 (Poor)</t>
  </si>
  <si>
    <t>2 (Average)</t>
  </si>
  <si>
    <t>3 (Good)</t>
  </si>
  <si>
    <t>Indicators</t>
  </si>
  <si>
    <t>Target</t>
  </si>
  <si>
    <t>Achievement</t>
  </si>
  <si>
    <t>Assessment Scores</t>
  </si>
  <si>
    <t>Scores Resulted</t>
  </si>
  <si>
    <t>Remarks</t>
  </si>
  <si>
    <t>Condom Management</t>
  </si>
  <si>
    <t>Enabling Environment</t>
  </si>
  <si>
    <t>Outreach</t>
  </si>
  <si>
    <t>Field Visit by ORWs</t>
  </si>
  <si>
    <t xml:space="preserve">Established static clinic and operates at flexible timings with required manpower, infrastructure and equipment/instruments </t>
  </si>
  <si>
    <t xml:space="preserve">Operates satelite clinics, as extension of static clinics around neighbouring establishments accessible by truckers  </t>
  </si>
  <si>
    <t>Percent of traditional and non-traditional outlets for condom social marketing in the operational area</t>
  </si>
  <si>
    <t>Percent of condoms sold through the TO and NTO in the oprational area</t>
  </si>
  <si>
    <t>Community response to the Program Services</t>
  </si>
  <si>
    <t>Project is adhereing to confidentiality norms</t>
  </si>
  <si>
    <t>Community perception on project services</t>
  </si>
  <si>
    <t>Adequate supply of commodities (condoms)</t>
  </si>
  <si>
    <t xml:space="preserve">Involvement of key stakeholders in program monitoring </t>
  </si>
  <si>
    <t>Involvement of Counselor</t>
  </si>
  <si>
    <t>Organisational Capacity</t>
  </si>
  <si>
    <t>Sl.No.</t>
  </si>
  <si>
    <t>Mean of verification/observations</t>
  </si>
  <si>
    <t>Attendance/leave register maintained for the project staff</t>
  </si>
  <si>
    <t>Examine the attendance register is in use  /leave register available</t>
  </si>
  <si>
    <t>Attendance of meeting registers and minutes of the meeting</t>
  </si>
  <si>
    <t xml:space="preserve">Assets purchased under project is codified/marked </t>
  </si>
  <si>
    <t>Assets register and purchase voucher (All the assets purchased under the project)</t>
  </si>
  <si>
    <t>Total Score</t>
  </si>
  <si>
    <t xml:space="preserve">Theme based street plays </t>
  </si>
  <si>
    <t>Are the truckers satisfied with the available services and services meet their demands.</t>
  </si>
  <si>
    <t xml:space="preserve">Condoms through Social Marketing provided by the Project  </t>
  </si>
  <si>
    <t xml:space="preserve">The counsellor should be  sensitive while addressing issues relating to truckers. </t>
  </si>
  <si>
    <t xml:space="preserve">STI counseling sessions </t>
  </si>
  <si>
    <t>Joint planning, field visits and reviews held with SMO</t>
  </si>
  <si>
    <t xml:space="preserve">Traditional and non-traditional outlets for condom social marketing </t>
  </si>
  <si>
    <t xml:space="preserve">Condoms sales through the TO and NTO </t>
  </si>
  <si>
    <t>Score   Resulted     "0" for No "1" for Yes</t>
  </si>
  <si>
    <t>Clinic observations based on NACO guidelines/ checklist. Clinic schedules prominently displayed at transporters/brokers premises.</t>
  </si>
  <si>
    <t>Personal observations</t>
  </si>
  <si>
    <t>FGD with the 10-15 truckers (suggested to conduct at the field).</t>
  </si>
  <si>
    <t xml:space="preserve">FGD with 10-15 community members (Suggested to conduct at the filed) </t>
  </si>
  <si>
    <t>One to one interaction with atleast 3 stakeholders of the project. (suggested to conduct at the filed).</t>
  </si>
  <si>
    <t>FGD with the 10-15 community members (suggested to conduct at the field level).</t>
  </si>
  <si>
    <t xml:space="preserve">Daily dairies, , Weekly and monthly reports, SM Condom register </t>
  </si>
  <si>
    <t>Daily dairies , Weekly and monthly reports, SM Condom register</t>
  </si>
  <si>
    <t>Counseling Register, Personal interaction and observations during the counseling session</t>
  </si>
  <si>
    <t xml:space="preserve">80% and above STI clients are exposed to STI counseling. Counselor adheres to all steps  </t>
  </si>
  <si>
    <t xml:space="preserve">50-80% STI clients in the clinic are exposed to STI counseling </t>
  </si>
  <si>
    <t xml:space="preserve">Below 50% of the STI clients are exposed to STI counseling </t>
  </si>
  <si>
    <t>Clinic functional with Khushi/Suraksha branding (wall colours and logos)</t>
  </si>
  <si>
    <t>Clinic functional without Khushi/Suraksha Branding (Wall colours and logos)</t>
  </si>
  <si>
    <t xml:space="preserve">Clinic not functional </t>
  </si>
  <si>
    <t xml:space="preserve">Between 50-80% functional TO and NTO available as per the target </t>
  </si>
  <si>
    <t xml:space="preserve">Below 50% of the functional TO and NTO available as per the target </t>
  </si>
  <si>
    <t>80% and above functional TO and NTO available as per the target</t>
  </si>
  <si>
    <t xml:space="preserve">Between 50-80% condom sale recorded as per the target </t>
  </si>
  <si>
    <t>80% and above condom sale recorded as per the target</t>
  </si>
  <si>
    <t xml:space="preserve">Below 50% condom sale recorded as per the target </t>
  </si>
  <si>
    <t>Participants are not sure of confidentiality norms being adhered at the project level</t>
  </si>
  <si>
    <t>Atleast 50% respondents reported that they are satisfied with the counselor/ANM</t>
  </si>
  <si>
    <t xml:space="preserve">51 to 75% respondents reported that they are satisfied with the counselor/ANM  </t>
  </si>
  <si>
    <t xml:space="preserve">More than 75% or of the respondents reported that  they are satisfied with the counselor/ANM  </t>
  </si>
  <si>
    <t>Calculation of score for stage 1</t>
  </si>
  <si>
    <t>Particulars</t>
  </si>
  <si>
    <t>Maximum no. of indicators</t>
  </si>
  <si>
    <t>Max. Score</t>
  </si>
  <si>
    <t>Qualifying Marks</t>
  </si>
  <si>
    <t>Qualifying Percentage</t>
  </si>
  <si>
    <t>Stage1</t>
  </si>
  <si>
    <t>Finance</t>
  </si>
  <si>
    <t>Actual Marks Obtained</t>
  </si>
  <si>
    <t xml:space="preserve">Percent of Marks </t>
  </si>
  <si>
    <t>Weightage Score from Program Delivery (calculated automatically from the evaluation sheet)</t>
  </si>
  <si>
    <t>S NO</t>
  </si>
  <si>
    <t>No. of indicators Applicable for this  TI</t>
  </si>
  <si>
    <t xml:space="preserve">Percent  of Score derived </t>
  </si>
  <si>
    <t>Atleast 50% of the participants are satsfied with privacy  and confidentiality at the project level.</t>
  </si>
  <si>
    <t>More than 50% of the particiaptns are satsfied with privacy  and confidentiality at the project level.</t>
  </si>
  <si>
    <t>Atleast 40% of the  truckers are convinced with the project services</t>
  </si>
  <si>
    <t xml:space="preserve">41%- 60% truckers are satisfied with the project services. </t>
  </si>
  <si>
    <t xml:space="preserve">More than 60% or of the truckers are satisfied with the project services.  </t>
  </si>
  <si>
    <t>Ability of the project to involve key stakeholders in addressing the issues relating to project activities and providing support to the project team</t>
  </si>
  <si>
    <t>At leat 2stake holders  participated and provided support in project activities</t>
  </si>
  <si>
    <t>At least 1 stake holders  participated and provided support in project activities</t>
  </si>
  <si>
    <t>More than 2 stake holders  participated and provided support in project activities</t>
  </si>
  <si>
    <t xml:space="preserve">Verification of outreach plan </t>
  </si>
  <si>
    <t>The project Director attended atleast 60% all the monthly meetings of the TI project duing the year.</t>
  </si>
  <si>
    <t xml:space="preserve">Outreach plan in place and the same is used by ORW, and PE.  </t>
  </si>
  <si>
    <t xml:space="preserve">Satellite clinic non  operational </t>
  </si>
  <si>
    <t xml:space="preserve">All project staff and 70%PE positions have been filled as per project proposal </t>
  </si>
  <si>
    <t>All NGOs contracted has to appoint the staff within three months from signing of contract.   Project proposal,  staff attendance sheet during the last year (If a position has been vacated and not filled in within 2 months, give  "0" mark for this indicator.)</t>
  </si>
  <si>
    <t xml:space="preserve">Attendance sheets /appointment letters. ( If there is more than 50%  of project staff(except PEs) have resigned  during the year then this indicator will be awarded '0'). If the replacement for a position is not done within two months should also be awarded "0". </t>
  </si>
  <si>
    <t>More than 20% of all the Pes are truckers /ex truckers, helpers /ex helpers</t>
  </si>
  <si>
    <t>Peer Profile</t>
  </si>
  <si>
    <t>Interview with  ORWs and Pes whether  they are able to explain the plan and its use.Mark 0 if outreach plan is not there for past 3 months</t>
  </si>
  <si>
    <t>Outreach  plan in place but ORW not able to explain</t>
  </si>
  <si>
    <t>41-59% of target truckers contacted  through IPC sessions in a quarter during the contract period.</t>
  </si>
  <si>
    <t>More than 60% of target truckers contacted  through IPC sessions in a quarter during the contract period.</t>
  </si>
  <si>
    <t>ORW visiting the field minimum 5 days in a week and providing 2 day  supportive supervision to all the PEs of his/her areas for effective delivery of project services by PEs to truckers . 60% ORWs are able to demonstrate IPC sessions/Health games.</t>
  </si>
  <si>
    <t>Review of Daily report (ORW), Mid-media /IPC report, BCC material distribution register, Monthly report (Quantitative and Qualitative), Review of scipt, Personal observation and interactions</t>
  </si>
  <si>
    <t xml:space="preserve">Number of street plays organised against plan during last three months.30/permonth   for A category,10/monthfor B category,5/month for C category  </t>
  </si>
  <si>
    <t xml:space="preserve">At least 50%  street play organised against planned </t>
  </si>
  <si>
    <t xml:space="preserve">At least 51-80%  street play organised against planned </t>
  </si>
  <si>
    <t xml:space="preserve">80% and above   street play organised against planned </t>
  </si>
  <si>
    <t>Observation of atleast 2 IPC sessions and interaction with the peers</t>
  </si>
  <si>
    <t>Review of IPC Charts.Personal observations and interactions with Peers</t>
  </si>
  <si>
    <t>Less than 40% PEs interacted are able to demonstrate right way of conducting IPC sessions and condom demonstration</t>
  </si>
  <si>
    <t>41-59%  PEs interacted are able to demonstrate right way of conducting IPC sessions and condom demonstration</t>
  </si>
  <si>
    <t>60% and above Pes interacted  are able to demonstrate right way of conducting IPC sessions and condom demonstration.</t>
  </si>
  <si>
    <t>Set up of a static clinic (may also be of flexible timings) as per NACO guidelines (Doctor,Counselor/staff nurse),timings of atleast 3 hours a day, space for examination available,  STI drugs availabilty.</t>
  </si>
  <si>
    <t>Static clinic set up without proper clinical equipment, non availabilty of STI drugs.</t>
  </si>
  <si>
    <t xml:space="preserve">Static clinic set up with  proper clinical equipment, Availabilty of STI drugs with proper stock keeping </t>
  </si>
  <si>
    <t>Static clinic set up with  proper clinical equipment but  non availabilty of STI drugs as per guidelines.</t>
  </si>
  <si>
    <t>Operates satellite clinic (as per NACO guidelines) around neighbouring establishments .3-6 satellite  locations in A category site,3 atellite  locations in B category, Not applicable in C category site.</t>
  </si>
  <si>
    <t>Satellite clinic operational and in  3-6 locations .</t>
  </si>
  <si>
    <t>FGD with 5-10% brokers/transporters/truckers (suggested to conduct at the filed level).</t>
  </si>
  <si>
    <t>LAC constituted but meetings not held in last 6 months.</t>
  </si>
  <si>
    <t>LAC constituted and members updated on the project activities in the meetings in last 3 months</t>
  </si>
  <si>
    <t xml:space="preserve">Confidentiality is maintained for the counseling sessions </t>
  </si>
  <si>
    <t>LAC constituted meetings are held but members are not aware of their role.</t>
  </si>
  <si>
    <t xml:space="preserve">Basic services </t>
  </si>
  <si>
    <t>Support services</t>
  </si>
  <si>
    <t>Orientation to PE and other staff  has been completed</t>
  </si>
  <si>
    <t>Training registers/ orientation training/PO visit report completed within 3 months of joining</t>
  </si>
  <si>
    <t>Job description given to each project staff</t>
  </si>
  <si>
    <t xml:space="preserve">All project staff do have written job description or available at NGO level </t>
  </si>
  <si>
    <t xml:space="preserve">Co-Branding of Khushi/Khushi-Suraksha clinics and IEC/BCC materials </t>
  </si>
  <si>
    <t xml:space="preserve">Clinic walls have colour combination of Yellow and Blue. IEC/BCC materials ar displayed with logos of Khushi/Suraksha and Khushi </t>
  </si>
  <si>
    <t>STI Drugs -commodity-drug management, availability, stock out.</t>
  </si>
  <si>
    <t>Programme Delivery</t>
  </si>
  <si>
    <t xml:space="preserve">Percent of target truckers contacted by the project through IPC sessions (as per intervention wise contract per year) </t>
  </si>
  <si>
    <t>Atleast 40% among the ORWs are able to demonstrate IPC sessions/Health games</t>
  </si>
  <si>
    <t>Atleast 50% among the ORWs are able to demonstrate IPC sessions/Health game</t>
  </si>
  <si>
    <t>All ORWs are able to demonstrate IPC sessions/Health game</t>
  </si>
  <si>
    <t>Clinic and other Services</t>
  </si>
  <si>
    <t>Quality of clinical services provided by the static/satelite clinics</t>
  </si>
  <si>
    <t>Clinical services provided with confidentiality, patients are counseled on condom use, follow up plan is discussed.</t>
  </si>
  <si>
    <t>Observations of the services, feedback from the truckers and stakeholders.</t>
  </si>
  <si>
    <t>Confidentiality is not maintained, follow up plan is not discussed</t>
  </si>
  <si>
    <t>Satellite Clinic operational but  less than 3 locations</t>
  </si>
  <si>
    <t>Confidentiality is maintained, other factors are compromised.</t>
  </si>
  <si>
    <t>All basic requirements are met.</t>
  </si>
  <si>
    <t>Couseling and referal registered/CMIS, verification of referral slips signed by ICTC counselor</t>
  </si>
  <si>
    <t xml:space="preserve">Project Counselor is adequately trained and performs STI counseling </t>
  </si>
  <si>
    <t>Meeting minutes and Joint visit reports with SMO. Feedback from the out let holders, SMO supervisors of the area.</t>
  </si>
  <si>
    <t>Whether NGO purchases drugs using 3 competitive quotations, medicines dispensed to the truckers at no-profit basis, receipts are maintained.</t>
  </si>
  <si>
    <t>Medicines procured with out quotations/ no receipts maintained for dispensing</t>
  </si>
  <si>
    <t>Medicines procured with proper quotations but no receipts maintained for dispensing</t>
  </si>
  <si>
    <t>Medicines procured with proper quotations and receipts maintained for dispensing</t>
  </si>
  <si>
    <t>Involvement of different stakeholders in the project activities through constitution of Local Advisory Committee ( A committee comprised of members from brokers, associations, owners, other stakeholders of the project area)</t>
  </si>
  <si>
    <t xml:space="preserve">at least 50 % respondents reported that they are getting the condoms as and when they demand.  </t>
  </si>
  <si>
    <t xml:space="preserve">51-75% respondents reported that they are getting the condoms as and when they demand.  </t>
  </si>
  <si>
    <t xml:space="preserve">More than 80% or of the respondents reported that  they are gettingthe condoms as and when they demand.    </t>
  </si>
  <si>
    <t>TOTAL SCORE</t>
  </si>
  <si>
    <t>Coordination with the SMO to provide information on condom availablity, demand, avaiability and display of IEC on condoms. In case of non-SMO districts the NGOs are expected to manage social marketing</t>
  </si>
  <si>
    <t>Joint reviews, planning and field visits with SMO/ TSG POs done for less than 6 months</t>
  </si>
  <si>
    <t>For 6-10 months, Joint reviews, planning and field visits with SMO/ TSG POs</t>
  </si>
  <si>
    <t>Joint reviews, planning and field visits with SMO/TSG POs done for more than 10 months</t>
  </si>
  <si>
    <t>The clinic footfalls observed during last 3 months ( average of 3 months) to be taken</t>
  </si>
  <si>
    <t>Verification of clinic cards, patient register, medicine dispensing register, cash book</t>
  </si>
  <si>
    <t xml:space="preserve">Less than 15% in A, 25% in B &amp;C </t>
  </si>
  <si>
    <t xml:space="preserve">15% in A, 25% in B&amp;C </t>
  </si>
  <si>
    <t>More than the benchmark</t>
  </si>
  <si>
    <t>The STI footfalls observed during last 3 months ( average of 3 months) to be taken</t>
  </si>
  <si>
    <t>Less than 10% of the above indicator</t>
  </si>
  <si>
    <t>10% of the above indicator</t>
  </si>
  <si>
    <t>More than 10% of the above indicator</t>
  </si>
  <si>
    <t>Evaluation Tool for Finance</t>
  </si>
  <si>
    <t xml:space="preserve">Key Questions* </t>
  </si>
  <si>
    <t xml:space="preserve">Score </t>
  </si>
  <si>
    <t>Score   Resulted "0" for No "1" for Yes</t>
  </si>
  <si>
    <t>Explanation for score</t>
  </si>
  <si>
    <t>Budget Utilization</t>
  </si>
  <si>
    <t xml:space="preserve">What is the percentage of budget utilized against the release of fund on the proposed activities </t>
  </si>
  <si>
    <t>Verification of vouchers, SOE, Bank book etc..</t>
  </si>
  <si>
    <t>Less than 60% of the released fund</t>
  </si>
  <si>
    <t>Pattern of expenditure</t>
  </si>
  <si>
    <t>Whether the expenditure is as per approved budget  in each head</t>
  </si>
  <si>
    <t>Verification of vouchers, approved budget, SOE, Bank book etc..</t>
  </si>
  <si>
    <t>As per the approved budget or No but as per the approval from SACS.</t>
  </si>
  <si>
    <t>No as per the approval.</t>
  </si>
  <si>
    <t>Bank Account</t>
  </si>
  <si>
    <t xml:space="preserve">Whether a separate bank account maintained for the TI Project at the local bank </t>
  </si>
  <si>
    <t>Verification of bank book and other related documents</t>
  </si>
  <si>
    <t>Separate bank account in place for TI project in the project area</t>
  </si>
  <si>
    <t>No separate account</t>
  </si>
  <si>
    <t>All payments made with proper bills and vouchers and are in place with proper approval.</t>
  </si>
  <si>
    <t>Verification of vouchers and bills</t>
  </si>
  <si>
    <t>Vouchers and bills are propoerly maintained and are all with approval.</t>
  </si>
  <si>
    <t>Inadeqaute and no approval from PD of the TI.</t>
  </si>
  <si>
    <t>Systems of Payment-Mode of payments</t>
  </si>
  <si>
    <t>Mode of payment- cash payment is Rs.5000/- as per revised direction from NACO.</t>
  </si>
  <si>
    <t>No cash transaction above Rs.5000/-</t>
  </si>
  <si>
    <t>Systems of Payment-Record keeping</t>
  </si>
  <si>
    <t xml:space="preserve">Not in place. </t>
  </si>
  <si>
    <t xml:space="preserve">Systems of booking keeping maintenance </t>
  </si>
  <si>
    <t>Whether cash book maintained/entry made  on daily basis</t>
  </si>
  <si>
    <t>Verification of cash book and interview of accountant</t>
  </si>
  <si>
    <t>Cash book is updated</t>
  </si>
  <si>
    <t xml:space="preserve">Not updated </t>
  </si>
  <si>
    <t>Financial reporting-SOEs submitted as per operational guideline</t>
  </si>
  <si>
    <t>Whether SOEs are submitted to SACS on time in the prescribed format. (refer Operational Guidelines for NGO/CBO PART-II-Annexure 'A' and 'B'</t>
  </si>
  <si>
    <t>Verification of SOEs and interview of SACS official</t>
  </si>
  <si>
    <t>SOEs are submitted on time and records for the same is avaialbe.</t>
  </si>
  <si>
    <t>Irregualr in submission of SOEs.</t>
  </si>
  <si>
    <t>Financial reporting-Mismatch between physical &amp; financial reporting</t>
  </si>
  <si>
    <t xml:space="preserve">Whether any mismatch between  financial and physical progress reports </t>
  </si>
  <si>
    <t>Verification of MIS reports and audit reports</t>
  </si>
  <si>
    <t xml:space="preserve">Nil or Negligible mismatch </t>
  </si>
  <si>
    <t xml:space="preserve">Huge level of mismatch observed and not justifiable </t>
  </si>
  <si>
    <t>As per GMP</t>
  </si>
  <si>
    <t>Not followed and no genuine explanation for the relapse</t>
  </si>
  <si>
    <t xml:space="preserve">Compliance to SACS directions </t>
  </si>
  <si>
    <t xml:space="preserve">Whether NGO has complied to the audit observations </t>
  </si>
  <si>
    <t>Verify audit recommendation and action taken bassed on the report</t>
  </si>
  <si>
    <t>No action from NGO side</t>
  </si>
  <si>
    <t>Cash in hand</t>
  </si>
  <si>
    <t>What is the limit for cash in hand in the project. NACO direction is maximum Rs.5000/-</t>
  </si>
  <si>
    <t xml:space="preserve">Verify cash book, cash box and interview with accountant and PD. </t>
  </si>
  <si>
    <t>Normally below Rs.5000/-</t>
  </si>
  <si>
    <t>Procurement  system in place</t>
  </si>
  <si>
    <t>No system in place.</t>
  </si>
  <si>
    <t>TI- Evaluation Tool Truckers</t>
  </si>
  <si>
    <t>TI-Evaluation Tool Truckers</t>
  </si>
  <si>
    <t>Total Marks</t>
  </si>
  <si>
    <t>Qualified/Not Qualified</t>
  </si>
  <si>
    <t>SECTION 2:  SUPPORT SERVICES</t>
  </si>
  <si>
    <t>`</t>
  </si>
  <si>
    <t xml:space="preserve">Maximum Score </t>
  </si>
  <si>
    <t xml:space="preserve">Maximum weighted Score </t>
  </si>
  <si>
    <t>Score obtained</t>
  </si>
  <si>
    <t>Weighted score obtained</t>
  </si>
  <si>
    <t>SECTION 1: BASIC SERVICES</t>
  </si>
  <si>
    <t>SECTION 1: TOTAL MARKS OBTAINED</t>
  </si>
  <si>
    <t>SECTION 2: SUPPORT SERVICES</t>
  </si>
  <si>
    <t>SECTION 2: TOTAL MARKS OBTAINED</t>
  </si>
  <si>
    <t>1,20,000 for A category, 40,000 for B category, 20,000 for C category.</t>
  </si>
  <si>
    <t>Number of estimated truckers contacted through IPC sessions conducted by Pes and ORWs at least once in a quarter during contract year as per contract agreement.1,20,000 for A category,40,000 for B category,20,000 for C category.</t>
  </si>
  <si>
    <t>5 days a week and 2 days for supervision for each ORW</t>
  </si>
  <si>
    <t xml:space="preserve">30/permonth   for A category,10/monthfor B category,5/month for C category </t>
  </si>
  <si>
    <t>Truckers tested in ICTC (HIV testing)</t>
  </si>
  <si>
    <t>Percent of truckers registered for STI treatment were tested  for HIV testing</t>
  </si>
  <si>
    <t>100% of STI cases need to tested for HIV</t>
  </si>
  <si>
    <t>100% of STI cases need to be counseled</t>
  </si>
  <si>
    <t>Clinic footfalls in the clinics (15% of coverage for A category and 25% of coverage for B&amp;C category of the outreach coverage - indicator no.2)</t>
  </si>
  <si>
    <t>15% of coverage for A category and 25% of coverage for B&amp;C category of the outreach coverage - indicator no.2)</t>
  </si>
  <si>
    <t>STI footfalls among the clinic footfalls (10% of the foot falls - indicator 12)</t>
  </si>
  <si>
    <t>10% of the foot falls - indicator 12</t>
  </si>
  <si>
    <t>At least 80% of the out lets should be non-traditional</t>
  </si>
  <si>
    <t>At least 80% of the condom sales through outlets</t>
  </si>
  <si>
    <t>Peer Educator turnover witnessed in the project during the contract period</t>
  </si>
  <si>
    <t xml:space="preserve">Attendance sheets /appointment letters. ( If there is more than 20%  PEs during the contract period then this indicator will be awarded '0'). If the replacement for a position is not done within two months should also be awarded "0". </t>
  </si>
  <si>
    <r>
      <rPr>
        <sz val="14"/>
        <rFont val="Calibri"/>
        <family val="2"/>
      </rPr>
      <t xml:space="preserve">Staff </t>
    </r>
    <r>
      <rPr>
        <sz val="14"/>
        <color indexed="8"/>
        <rFont val="Calibri"/>
        <family val="2"/>
      </rPr>
      <t>turnover witnessed in the project during the contract period.</t>
    </r>
  </si>
  <si>
    <t>Clinic observations based on NACO guidelines/ checklist.Observation and interaction with Doctor,counselor//Staff nurse.</t>
  </si>
  <si>
    <t xml:space="preserve"> TI - ANNUAL EVALUATION </t>
  </si>
  <si>
    <t>Utilization should be of or above 60% against the release of fund  from SACS</t>
  </si>
  <si>
    <t>Systems of Payment-Verification of Bills and Vouchers ( in case of book keeping is done by software, day wise prints of vouchers and ledgers should be available)</t>
  </si>
  <si>
    <t>Cash transaction for the amount more than Rs.5000/-</t>
  </si>
  <si>
    <t>Vouchers are printed and machine numbered. Ledgers are maintained properly.</t>
  </si>
  <si>
    <t>Purchase of drugs for STD treatment (only in cases where the purchase has been approved by SACS)</t>
  </si>
  <si>
    <t>Whether the guidelines on GMP followed?</t>
  </si>
  <si>
    <t>Verify the drugs and guidelines for GMP/ purchased under Jan Ausadhi Yojana</t>
  </si>
  <si>
    <t>NGO has given adeqaute attention to audit recommendations and actions were taken</t>
  </si>
  <si>
    <t>No system and at majority of times cash balance is more than Rs.5000/-</t>
  </si>
  <si>
    <t>What is the procurement system for purchase of drugs/needles and syringes/fixed assets</t>
  </si>
  <si>
    <t xml:space="preserve">Three quotations to be collected  </t>
  </si>
  <si>
    <t>Quotations are in place from three different parties and assessed.</t>
  </si>
  <si>
    <r>
      <t xml:space="preserve">Verification of bank account </t>
    </r>
    <r>
      <rPr>
        <sz val="14"/>
        <rFont val="Calibri"/>
        <family val="2"/>
      </rPr>
      <t>and vouchers</t>
    </r>
  </si>
  <si>
    <r>
      <t>All vouchers are printed and machine numbered</t>
    </r>
    <r>
      <rPr>
        <sz val="14"/>
        <rFont val="Calibri"/>
        <family val="2"/>
      </rPr>
      <t xml:space="preserve"> Whether the ledger is maintained for vouchers</t>
    </r>
  </si>
  <si>
    <r>
      <t>Verification of vouchers</t>
    </r>
    <r>
      <rPr>
        <sz val="14"/>
        <rFont val="Calibri"/>
        <family val="2"/>
      </rPr>
      <t xml:space="preserve"> Verification of ledger</t>
    </r>
  </si>
  <si>
    <r>
      <t xml:space="preserve">Monthly outreach plan in place  at project level </t>
    </r>
    <r>
      <rPr>
        <sz val="14"/>
        <rFont val="Calibri"/>
        <family val="2"/>
      </rPr>
      <t>available for each truckers halting point within the project area. i.e. one project area may have separate truck halting points and each require separate plan.</t>
    </r>
  </si>
  <si>
    <r>
      <t xml:space="preserve">Outreach </t>
    </r>
    <r>
      <rPr>
        <sz val="14"/>
        <rFont val="Calibri"/>
        <family val="2"/>
      </rPr>
      <t xml:space="preserve"> plan in place able to explain but  not fully used by Team.  </t>
    </r>
  </si>
  <si>
    <r>
      <t xml:space="preserve">Verification of project proposal, performance indicators,Peer monthly reports, ORW field diaries/  other related documents. </t>
    </r>
    <r>
      <rPr>
        <sz val="14"/>
        <rFont val="Calibri"/>
        <family val="2"/>
      </rPr>
      <t>(Verification by CMIS/Monthly report, Outreach registers)</t>
    </r>
  </si>
  <si>
    <r>
      <t xml:space="preserve">At least </t>
    </r>
    <r>
      <rPr>
        <sz val="14"/>
        <rFont val="Calibri"/>
        <family val="2"/>
      </rPr>
      <t>40% of target truckers contacted through IPC sessions  in a quarter during the contract period</t>
    </r>
  </si>
  <si>
    <r>
      <t xml:space="preserve">ORW diaries, weekly staff meeting minutes, ORW movement plan/register,observations on field recorded in the diaries. </t>
    </r>
    <r>
      <rPr>
        <b/>
        <sz val="14"/>
        <rFont val="Calibri"/>
        <family val="2"/>
      </rPr>
      <t>If no field visit, score is '0'</t>
    </r>
  </si>
  <si>
    <r>
      <t xml:space="preserve">Medicine stock register, Cash Book, bills, receipts. </t>
    </r>
    <r>
      <rPr>
        <b/>
        <sz val="14"/>
        <rFont val="Calibri"/>
        <family val="2"/>
      </rPr>
      <t>In case of stock outs and no procument score is '0'</t>
    </r>
  </si>
  <si>
    <r>
      <t>Verification of the LAC Register and interaction with LAC members(Byelaw if available) .</t>
    </r>
    <r>
      <rPr>
        <b/>
        <sz val="14"/>
        <rFont val="Calibri"/>
        <family val="2"/>
      </rPr>
      <t>LAC not constituted, then score is '0'.</t>
    </r>
  </si>
  <si>
    <t>Quality of peer education by the Peers</t>
  </si>
  <si>
    <t>Name of the TI NGO:</t>
  </si>
  <si>
    <t>Intervention Category: A/B/C (please circle the required one)</t>
  </si>
  <si>
    <t>Below 30% of referred to ICTC have actually tested in ICTC</t>
  </si>
  <si>
    <t>31-39% of referred to ICTC have actually tested in ICTC</t>
  </si>
  <si>
    <r>
      <t xml:space="preserve">Above 40% of referred to ICTC have </t>
    </r>
    <r>
      <rPr>
        <sz val="14"/>
        <rFont val="Calibri"/>
        <family val="2"/>
      </rPr>
      <t>actually tested in ICTC</t>
    </r>
  </si>
  <si>
    <t>Actual Marks ( calculated automatically from the evaluation sheet)</t>
  </si>
  <si>
    <t>Calculation of score for stage 2</t>
  </si>
  <si>
    <t>District:</t>
  </si>
  <si>
    <t>Scoring Sheet Truckers</t>
  </si>
  <si>
    <t>Name of the Evaluator</t>
  </si>
  <si>
    <t xml:space="preserve">Name of the Evaluator </t>
  </si>
  <si>
    <t>Satelite clinics were stopped by SACS in March 2014</t>
  </si>
  <si>
    <t>No complaints observed</t>
  </si>
  <si>
    <t>less than 60%</t>
  </si>
  <si>
    <t>Lessthan 75%</t>
  </si>
  <si>
    <t>Truckers are satified with Counsellor</t>
  </si>
  <si>
    <t>All positions are filled as per the project proposal.</t>
  </si>
  <si>
    <t>Job disciption of all staff found as per the guideline</t>
  </si>
  <si>
    <t>Assets purchased under the TI project is codified and the details are entered in to register as well.</t>
  </si>
  <si>
    <t>Attendence register and leave records were maintained properly.</t>
  </si>
  <si>
    <t>125 visit by each ORW in a month.</t>
  </si>
  <si>
    <t>Qualified</t>
  </si>
  <si>
    <t>More than 50% ORW s were able to demonstrate IPC sessions and health games but during field visit it was lacking.</t>
  </si>
  <si>
    <t>After  HLFPPT withdrown no initiative taken by TI NGO . No record found for the same.</t>
  </si>
  <si>
    <t>State:        Maharastra                                                                                                         District:Chandrapur</t>
  </si>
  <si>
    <t xml:space="preserve">Name of the TI NGO: Nobel Shikshan Sansthan </t>
  </si>
  <si>
    <t>Name of the TI NGO:Nobel Shikshan Sansthan</t>
  </si>
  <si>
    <t>Nobel Shikshan Sansthan</t>
  </si>
  <si>
    <t xml:space="preserve">Maharastra </t>
  </si>
  <si>
    <t xml:space="preserve">State:                                                </t>
  </si>
  <si>
    <t>Chandrapur</t>
  </si>
  <si>
    <t>Sheeba Rehman &amp; Nida Khan</t>
  </si>
  <si>
    <t xml:space="preserve">10%  Out of 10, one PE replacement seen in TI </t>
  </si>
  <si>
    <t xml:space="preserve">PEs turnover is 1 out of 10 (10%) during the contract period. </t>
  </si>
  <si>
    <t xml:space="preserve"> 70% are not from truckers community,but supervisors in transport</t>
  </si>
  <si>
    <t>No trainning conducted by NGO ,POneither by PO or DSACS. and also no new staff joined during contact period , Training Register maintained.</t>
  </si>
  <si>
    <t xml:space="preserve">Monthly meeting register maintained PD was present in more than 100% meetings varified from records. </t>
  </si>
  <si>
    <t xml:space="preserve"> 2279/2279 (100%) of STI cases is referred and get tested for HIV.</t>
  </si>
  <si>
    <t xml:space="preserve">100% (793/793) are counselled in(Jan,15-March-16) site counselling done </t>
  </si>
  <si>
    <t>Clinic is functional with Surksha branding no wall  painting available due to suraksha clinic</t>
  </si>
  <si>
    <t xml:space="preserve">The clinic footfalls observed during last 3 months 100% (/1981/1749) (8235/6996)yearly. </t>
  </si>
  <si>
    <t xml:space="preserve"> STI footfalls observed during last 3 months 10.4% (182/1749) from Jan to april 16  But  equipments are  functional. proper  record maintained </t>
  </si>
  <si>
    <t>Joint planning  and field visits could not be observed.SMO not avilable.</t>
  </si>
  <si>
    <t xml:space="preserve">NGO provided 21 outlet(NTO) list during random visit it was observed TI </t>
  </si>
  <si>
    <t xml:space="preserve"> Medicine procurment not done by TI</t>
  </si>
  <si>
    <t>LAC not constituted</t>
  </si>
  <si>
    <t>ORW  activity plan is seen which was understandable by ORWs randomly  cross varified.</t>
  </si>
  <si>
    <t>Out of 10000 contacted in April 15 -March,16,( 27302/24000(@10 pl*200 monthly*12)    more than 113% for IPC sessions done and during field visit it was  found  very effective.</t>
  </si>
  <si>
    <t xml:space="preserve">Out  of 24 planned street play 24 street play organised by TI only  need to prepare proper  schedule and each report duly signed by stakeholder .Cotract is available with Nukad Natak troop (Sakalap Group) from  last one year </t>
  </si>
  <si>
    <t>More than 60% PEs were able to interact infiuentialy. Which was observed in FGD and field level.</t>
  </si>
  <si>
    <t xml:space="preserve">Static clinic not functional but setalight clinic runned , equipment are available and in working condition .
</t>
  </si>
  <si>
    <t>Confidentiality is partially  maintained, follow up plan is also discussed</t>
  </si>
  <si>
    <t xml:space="preserve"> 25 stakeholders met supports the activities</t>
  </si>
  <si>
    <t>From our verification of books of accounts and other related document we found that, Rs 769650/- fund has been received by this TI and all the  fund has been utilised on the project which stands at Rs. 723911/-   i.e. of 94.50% utilisation.</t>
  </si>
  <si>
    <t>The Amount has been spent  as per the budget approved.</t>
  </si>
  <si>
    <t>Separate bank account with Central Bank of India, Branch Chandrapur</t>
  </si>
  <si>
    <t>Bills and vouchers have been examined and found in order which is  subsequently recorded  in tally software</t>
  </si>
  <si>
    <t>No cash transactions above Rs.5000/-</t>
  </si>
  <si>
    <t xml:space="preserve">Printed and machine numbered vouchers are in use and corrosponding ledgers are accordingly maintained. </t>
  </si>
  <si>
    <t xml:space="preserve">Cash book are maintained properly and entries made on daily basis on tally.Hence mercantile basis of accounting is recommeded. </t>
  </si>
  <si>
    <t>SOEs are submitted on time and records for the same is available</t>
  </si>
  <si>
    <t>Nill or negligible mismatch</t>
  </si>
  <si>
    <t>No drugs have been purchased</t>
  </si>
  <si>
    <t>No major audit observation have been reported in SACS internal audit report.</t>
  </si>
  <si>
    <t>So far no drugs have been purchased, but we have been reported that prevailing system for procurement is quotation based.</t>
  </si>
  <si>
    <t xml:space="preserve"> Nasima Begum Sheikh S. Anwar </t>
  </si>
  <si>
    <t xml:space="preserve">State: Maharastra,Chandrapur  </t>
  </si>
  <si>
    <t xml:space="preserve">State:      Maharastra,Chandrapur  </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</si>
</sst>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32" x14ac:knownFonts="1">
    <font>
      <sz val="11"/>
      <color theme="1"/>
      <name val="Calibri"/>
      <family val="2"/>
      <scheme val="minor"/>
    </font>
    <font>
      <sz val="14"/>
      <name val="Calibri"/>
      <family val="2"/>
    </font>
    <font>
      <b/>
      <sz val="14"/>
      <name val="Times New Roman"/>
      <family val="1"/>
    </font>
    <font>
      <sz val="14"/>
      <color indexed="8"/>
      <name val="Calibri"/>
      <family val="2"/>
    </font>
    <font>
      <b/>
      <sz val="14"/>
      <color indexed="8"/>
      <name val="Calibri"/>
      <family val="2"/>
    </font>
    <font>
      <b/>
      <sz val="14"/>
      <name val="Calibri"/>
      <family val="2"/>
    </font>
    <font>
      <sz val="14"/>
      <name val="Times New Roman"/>
      <family val="1"/>
    </font>
    <font>
      <b/>
      <sz val="11"/>
      <color theme="1"/>
      <name val="Calibri"/>
      <family val="2"/>
      <scheme val="minor"/>
    </font>
    <font>
      <sz val="8"/>
      <color theme="1"/>
      <name val="Calibri"/>
      <family val="2"/>
      <scheme val="minor"/>
    </font>
    <font>
      <b/>
      <sz val="9"/>
      <color theme="1"/>
      <name val="Calibri"/>
      <family val="2"/>
      <scheme val="minor"/>
    </font>
    <font>
      <b/>
      <sz val="8"/>
      <color theme="1"/>
      <name val="Calibri"/>
      <family val="2"/>
      <scheme val="minor"/>
    </font>
    <font>
      <b/>
      <sz val="14"/>
      <color indexed="8"/>
      <name val="Calibri"/>
      <family val="2"/>
      <scheme val="minor"/>
    </font>
    <font>
      <sz val="14"/>
      <name val="Calibri"/>
      <family val="2"/>
      <scheme val="minor"/>
    </font>
    <font>
      <b/>
      <sz val="12"/>
      <color theme="1"/>
      <name val="Calibri"/>
      <family val="2"/>
      <scheme val="minor"/>
    </font>
    <font>
      <sz val="12"/>
      <color theme="1"/>
      <name val="Calibri"/>
      <family val="2"/>
      <scheme val="minor"/>
    </font>
    <font>
      <sz val="14"/>
      <color rgb="FF000000"/>
      <name val="Calibri"/>
      <family val="2"/>
      <scheme val="minor"/>
    </font>
    <font>
      <sz val="14"/>
      <color theme="1"/>
      <name val="Calibri"/>
      <family val="2"/>
      <scheme val="minor"/>
    </font>
    <font>
      <sz val="14"/>
      <color indexed="8"/>
      <name val="Calibri"/>
      <family val="2"/>
      <scheme val="minor"/>
    </font>
    <font>
      <b/>
      <sz val="14"/>
      <color theme="1"/>
      <name val="Calibri"/>
      <family val="2"/>
      <scheme val="minor"/>
    </font>
    <font>
      <sz val="9"/>
      <color theme="1"/>
      <name val="Calibri"/>
      <family val="2"/>
      <scheme val="minor"/>
    </font>
    <font>
      <b/>
      <sz val="14"/>
      <name val="Calibri"/>
      <family val="2"/>
      <scheme val="minor"/>
    </font>
    <font>
      <b/>
      <sz val="18"/>
      <name val="Calibri"/>
      <family val="2"/>
      <scheme val="minor"/>
    </font>
    <font>
      <b/>
      <sz val="11"/>
      <name val="Calibri"/>
      <family val="2"/>
      <scheme val="minor"/>
    </font>
    <font>
      <b/>
      <sz val="14"/>
      <color theme="1"/>
      <name val="Times New Roman"/>
      <family val="1"/>
    </font>
    <font>
      <b/>
      <sz val="18"/>
      <color theme="1"/>
      <name val="Calibri"/>
      <family val="2"/>
      <scheme val="minor"/>
    </font>
    <font>
      <b/>
      <u/>
      <sz val="18"/>
      <color theme="1"/>
      <name val="Calibri"/>
      <family val="2"/>
      <scheme val="minor"/>
    </font>
    <font>
      <b/>
      <sz val="16"/>
      <color theme="3" tint="-0.249977111117893"/>
      <name val="Calibri"/>
      <family val="2"/>
      <scheme val="minor"/>
    </font>
    <font>
      <b/>
      <sz val="18"/>
      <color theme="3" tint="-0.249977111117893"/>
      <name val="Calibri"/>
      <family val="2"/>
    </font>
    <font>
      <sz val="16"/>
      <color theme="1"/>
      <name val="Calibri"/>
      <family val="2"/>
      <scheme val="minor"/>
    </font>
    <font>
      <sz val="12"/>
      <name val="Calibri"/>
      <family val="2"/>
      <scheme val="minor"/>
    </font>
    <font>
      <b/>
      <sz val="10"/>
      <color theme="1"/>
      <name val="Calibri"/>
      <family val="2"/>
      <scheme val="minor"/>
    </font>
    <font>
      <sz val="14"/>
      <color theme="1"/>
      <name val="Times New Roman"/>
      <family val="1"/>
    </font>
  </fonts>
  <fills count="17">
    <fill>
      <patternFill patternType="none"/>
    </fill>
    <fill>
      <patternFill patternType="gray125"/>
    </fill>
    <fill>
      <patternFill patternType="solid">
        <fgColor indexed="9"/>
        <bgColor indexed="64"/>
      </patternFill>
    </fill>
    <fill>
      <patternFill patternType="solid">
        <fgColor theme="4" tint="0.59999389629810485"/>
        <bgColor indexed="64"/>
      </patternFill>
    </fill>
    <fill>
      <patternFill patternType="solid">
        <fgColor theme="2" tint="-9.9978637043366805E-2"/>
        <bgColor indexed="64"/>
      </patternFill>
    </fill>
    <fill>
      <patternFill patternType="solid">
        <fgColor theme="5" tint="0.39997558519241921"/>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14999847407452621"/>
        <bgColor indexed="64"/>
      </patternFill>
    </fill>
    <fill>
      <patternFill patternType="solid">
        <fgColor theme="1"/>
        <bgColor indexed="64"/>
      </patternFill>
    </fill>
    <fill>
      <patternFill patternType="solid">
        <fgColor theme="3" tint="0.79998168889431442"/>
        <bgColor indexed="64"/>
      </patternFill>
    </fill>
    <fill>
      <patternFill patternType="solid">
        <fgColor theme="8" tint="0.59999389629810485"/>
        <bgColor indexed="64"/>
      </patternFill>
    </fill>
    <fill>
      <patternFill patternType="solid">
        <fgColor theme="6" tint="0.59999389629810485"/>
        <bgColor indexed="64"/>
      </patternFill>
    </fill>
    <fill>
      <patternFill patternType="solid">
        <fgColor theme="9" tint="0.59999389629810485"/>
        <bgColor indexed="64"/>
      </patternFill>
    </fill>
    <fill>
      <patternFill patternType="solid">
        <fgColor rgb="FFFFFF00"/>
        <bgColor indexed="64"/>
      </patternFill>
    </fill>
    <fill>
      <patternFill patternType="solid">
        <fgColor theme="0" tint="-0.499984740745262"/>
        <bgColor indexed="64"/>
      </patternFill>
    </fill>
    <fill>
      <patternFill patternType="solid">
        <fgColor rgb="FF92D050"/>
        <bgColor indexed="64"/>
      </patternFill>
    </fill>
  </fills>
  <borders count="21">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thin">
        <color indexed="64"/>
      </left>
      <right style="thin">
        <color indexed="64"/>
      </right>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
    <xf numFmtId="0" fontId="0" fillId="0" borderId="0"/>
  </cellStyleXfs>
  <cellXfs count="180">
    <xf numFmtId="0" fontId="0" fillId="0" borderId="0" xfId="0"/>
    <xf numFmtId="0" fontId="8" fillId="0" borderId="0" xfId="0" applyFont="1"/>
    <xf numFmtId="0" fontId="9" fillId="3" borderId="1" xfId="0" applyFont="1" applyFill="1" applyBorder="1" applyAlignment="1">
      <alignment horizontal="center" vertical="center" wrapText="1"/>
    </xf>
    <xf numFmtId="0" fontId="9" fillId="3" borderId="1" xfId="0" applyFont="1" applyFill="1" applyBorder="1" applyAlignment="1">
      <alignment horizontal="left" vertical="center" wrapText="1"/>
    </xf>
    <xf numFmtId="0" fontId="10" fillId="0" borderId="0" xfId="0" applyFont="1"/>
    <xf numFmtId="0" fontId="11" fillId="4" borderId="1" xfId="0" applyFont="1" applyFill="1" applyBorder="1" applyAlignment="1">
      <alignment horizontal="center" vertical="top" wrapText="1"/>
    </xf>
    <xf numFmtId="0" fontId="12" fillId="0" borderId="1" xfId="0" applyFont="1" applyBorder="1" applyAlignment="1">
      <alignment vertical="top" wrapText="1"/>
    </xf>
    <xf numFmtId="0" fontId="9" fillId="5" borderId="1" xfId="0" applyFont="1" applyFill="1" applyBorder="1" applyAlignment="1">
      <alignment vertical="top" wrapText="1"/>
    </xf>
    <xf numFmtId="0" fontId="9" fillId="0" borderId="1" xfId="0" applyFont="1" applyBorder="1"/>
    <xf numFmtId="0" fontId="13" fillId="3" borderId="1" xfId="0" applyFont="1" applyFill="1" applyBorder="1" applyAlignment="1">
      <alignment horizontal="center" vertical="center" wrapText="1"/>
    </xf>
    <xf numFmtId="164" fontId="13" fillId="3" borderId="1" xfId="0" applyNumberFormat="1" applyFont="1" applyFill="1" applyBorder="1" applyAlignment="1">
      <alignment horizontal="center" vertical="center" wrapText="1"/>
    </xf>
    <xf numFmtId="0" fontId="14" fillId="0" borderId="0" xfId="0" applyFont="1"/>
    <xf numFmtId="164" fontId="0" fillId="0" borderId="1" xfId="0" applyNumberFormat="1" applyBorder="1"/>
    <xf numFmtId="0" fontId="9" fillId="0" borderId="1" xfId="0" applyFont="1" applyBorder="1" applyAlignment="1">
      <alignment horizontal="center"/>
    </xf>
    <xf numFmtId="0" fontId="13" fillId="6" borderId="1" xfId="0" applyFont="1" applyFill="1" applyBorder="1"/>
    <xf numFmtId="164" fontId="13" fillId="6" borderId="1" xfId="0" applyNumberFormat="1" applyFont="1" applyFill="1" applyBorder="1"/>
    <xf numFmtId="0" fontId="11" fillId="4" borderId="2" xfId="0" applyFont="1" applyFill="1" applyBorder="1" applyAlignment="1">
      <alignment horizontal="left" vertical="top" wrapText="1"/>
    </xf>
    <xf numFmtId="0" fontId="15" fillId="0" borderId="1" xfId="0" applyFont="1" applyBorder="1" applyAlignment="1">
      <alignment vertical="top" wrapText="1"/>
    </xf>
    <xf numFmtId="0" fontId="16" fillId="0" borderId="1" xfId="0" applyFont="1" applyFill="1" applyBorder="1" applyAlignment="1">
      <alignment vertical="top" wrapText="1"/>
    </xf>
    <xf numFmtId="0" fontId="17" fillId="0" borderId="1" xfId="0" applyFont="1" applyBorder="1" applyAlignment="1">
      <alignment vertical="top" wrapText="1"/>
    </xf>
    <xf numFmtId="0" fontId="17" fillId="7" borderId="1" xfId="0" applyFont="1" applyFill="1" applyBorder="1" applyAlignment="1">
      <alignment horizontal="left" vertical="top" wrapText="1"/>
    </xf>
    <xf numFmtId="0" fontId="15" fillId="7" borderId="1" xfId="0" applyFont="1" applyFill="1" applyBorder="1" applyAlignment="1">
      <alignment vertical="top" wrapText="1"/>
    </xf>
    <xf numFmtId="0" fontId="1" fillId="0" borderId="1" xfId="0" applyFont="1" applyFill="1" applyBorder="1" applyAlignment="1">
      <alignment horizontal="left" vertical="top" wrapText="1"/>
    </xf>
    <xf numFmtId="0" fontId="16" fillId="0" borderId="1" xfId="0" applyFont="1" applyFill="1" applyBorder="1" applyAlignment="1">
      <alignment horizontal="left" vertical="top" wrapText="1"/>
    </xf>
    <xf numFmtId="0" fontId="16" fillId="0" borderId="1" xfId="0" applyFont="1" applyBorder="1" applyAlignment="1">
      <alignment horizontal="left" vertical="top" wrapText="1"/>
    </xf>
    <xf numFmtId="0" fontId="12" fillId="0" borderId="1" xfId="0" applyFont="1" applyBorder="1" applyAlignment="1">
      <alignment horizontal="left" vertical="top" wrapText="1"/>
    </xf>
    <xf numFmtId="0" fontId="12" fillId="0" borderId="1" xfId="0" applyFont="1" applyFill="1" applyBorder="1" applyAlignment="1">
      <alignment horizontal="left" vertical="top" wrapText="1"/>
    </xf>
    <xf numFmtId="0" fontId="0" fillId="0" borderId="0" xfId="0" applyAlignment="1">
      <alignment wrapText="1"/>
    </xf>
    <xf numFmtId="0" fontId="18" fillId="8" borderId="1" xfId="0" applyFont="1" applyFill="1" applyBorder="1" applyAlignment="1">
      <alignment horizontal="left" vertical="top" wrapText="1"/>
    </xf>
    <xf numFmtId="0" fontId="18" fillId="0" borderId="1" xfId="0" applyFont="1" applyBorder="1" applyAlignment="1">
      <alignment horizontal="left" vertical="top" wrapText="1"/>
    </xf>
    <xf numFmtId="0" fontId="16" fillId="0" borderId="1" xfId="0" applyFont="1" applyBorder="1" applyAlignment="1">
      <alignment horizontal="justify" vertical="top" wrapText="1"/>
    </xf>
    <xf numFmtId="0" fontId="16" fillId="0" borderId="1" xfId="0" applyFont="1" applyBorder="1" applyAlignment="1">
      <alignment horizontal="justify" vertical="justify" wrapText="1"/>
    </xf>
    <xf numFmtId="0" fontId="12" fillId="0" borderId="1" xfId="0" applyFont="1" applyBorder="1" applyAlignment="1">
      <alignment horizontal="justify" vertical="top" wrapText="1"/>
    </xf>
    <xf numFmtId="0" fontId="19" fillId="9" borderId="1" xfId="0" applyFont="1" applyFill="1" applyBorder="1" applyAlignment="1">
      <alignment vertical="top" wrapText="1"/>
    </xf>
    <xf numFmtId="0" fontId="8" fillId="9" borderId="1" xfId="0" applyFont="1" applyFill="1" applyBorder="1" applyAlignment="1">
      <alignment vertical="top" wrapText="1"/>
    </xf>
    <xf numFmtId="0" fontId="16" fillId="9" borderId="1" xfId="0" applyFont="1" applyFill="1" applyBorder="1" applyAlignment="1">
      <alignment wrapText="1"/>
    </xf>
    <xf numFmtId="0" fontId="20" fillId="4" borderId="1" xfId="0" applyFont="1" applyFill="1" applyBorder="1" applyAlignment="1">
      <alignment vertical="top" wrapText="1"/>
    </xf>
    <xf numFmtId="0" fontId="12" fillId="10" borderId="1" xfId="0" applyFont="1" applyFill="1" applyBorder="1" applyAlignment="1">
      <alignment vertical="top" wrapText="1"/>
    </xf>
    <xf numFmtId="0" fontId="12" fillId="7" borderId="1" xfId="0" applyFont="1" applyFill="1" applyBorder="1" applyAlignment="1">
      <alignment horizontal="left" vertical="top" wrapText="1"/>
    </xf>
    <xf numFmtId="0" fontId="20" fillId="0" borderId="1" xfId="0" applyFont="1" applyBorder="1" applyAlignment="1">
      <alignment horizontal="center" vertical="center" wrapText="1"/>
    </xf>
    <xf numFmtId="0" fontId="20" fillId="10" borderId="1" xfId="0" applyFont="1" applyFill="1" applyBorder="1" applyAlignment="1">
      <alignment horizontal="center" vertical="center" wrapText="1"/>
    </xf>
    <xf numFmtId="0" fontId="12" fillId="2" borderId="1" xfId="0" applyFont="1" applyFill="1" applyBorder="1" applyAlignment="1">
      <alignment horizontal="left" vertical="top" wrapText="1"/>
    </xf>
    <xf numFmtId="0" fontId="20" fillId="10" borderId="1" xfId="0" applyFont="1" applyFill="1" applyBorder="1" applyAlignment="1">
      <alignment vertical="top" wrapText="1"/>
    </xf>
    <xf numFmtId="0" fontId="12" fillId="0" borderId="3" xfId="0" applyFont="1" applyFill="1" applyBorder="1" applyAlignment="1">
      <alignment vertical="top" wrapText="1"/>
    </xf>
    <xf numFmtId="0" fontId="12" fillId="0" borderId="2" xfId="0" applyFont="1" applyBorder="1" applyAlignment="1">
      <alignment vertical="top" wrapText="1"/>
    </xf>
    <xf numFmtId="0" fontId="12" fillId="9" borderId="2" xfId="0" applyFont="1" applyFill="1" applyBorder="1" applyAlignment="1">
      <alignment vertical="top" wrapText="1"/>
    </xf>
    <xf numFmtId="0" fontId="12" fillId="0" borderId="1" xfId="0" applyFont="1" applyFill="1" applyBorder="1" applyAlignment="1">
      <alignment vertical="top" wrapText="1"/>
    </xf>
    <xf numFmtId="0" fontId="16" fillId="0" borderId="0" xfId="0" applyFont="1" applyAlignment="1">
      <alignment wrapText="1"/>
    </xf>
    <xf numFmtId="0" fontId="6" fillId="5" borderId="4" xfId="0" applyFont="1" applyFill="1" applyBorder="1" applyAlignment="1">
      <alignment horizontal="center" vertical="top" wrapText="1"/>
    </xf>
    <xf numFmtId="0" fontId="12" fillId="9" borderId="1" xfId="0" applyFont="1" applyFill="1" applyBorder="1" applyAlignment="1">
      <alignment wrapText="1"/>
    </xf>
    <xf numFmtId="0" fontId="18" fillId="0" borderId="1" xfId="0" applyFont="1" applyBorder="1" applyAlignment="1">
      <alignment wrapText="1"/>
    </xf>
    <xf numFmtId="0" fontId="0" fillId="0" borderId="0" xfId="0" applyAlignment="1">
      <alignment horizontal="left" vertical="top"/>
    </xf>
    <xf numFmtId="0" fontId="20" fillId="0" borderId="1" xfId="0" applyFont="1" applyBorder="1" applyAlignment="1" applyProtection="1">
      <alignment horizontal="center" vertical="center" wrapText="1"/>
      <protection locked="0"/>
    </xf>
    <xf numFmtId="0" fontId="12" fillId="0" borderId="1" xfId="0" applyFont="1" applyBorder="1" applyAlignment="1" applyProtection="1">
      <alignment vertical="top" wrapText="1"/>
      <protection locked="0"/>
    </xf>
    <xf numFmtId="0" fontId="20" fillId="0" borderId="2" xfId="0" applyFont="1" applyBorder="1" applyAlignment="1" applyProtection="1">
      <alignment horizontal="center" vertical="center" wrapText="1"/>
      <protection locked="0"/>
    </xf>
    <xf numFmtId="0" fontId="21" fillId="11" borderId="5" xfId="0" applyFont="1" applyFill="1" applyBorder="1" applyAlignment="1" applyProtection="1">
      <alignment vertical="top" wrapText="1"/>
      <protection locked="0"/>
    </xf>
    <xf numFmtId="0" fontId="21" fillId="12" borderId="5" xfId="0" applyFont="1" applyFill="1" applyBorder="1" applyAlignment="1" applyProtection="1">
      <alignment vertical="top" wrapText="1"/>
      <protection locked="0"/>
    </xf>
    <xf numFmtId="1" fontId="18" fillId="0" borderId="1" xfId="0" applyNumberFormat="1" applyFont="1" applyBorder="1" applyAlignment="1">
      <alignment wrapText="1"/>
    </xf>
    <xf numFmtId="1" fontId="9" fillId="0" borderId="1" xfId="0" applyNumberFormat="1" applyFont="1" applyBorder="1"/>
    <xf numFmtId="0" fontId="9" fillId="3" borderId="6" xfId="0" applyFont="1" applyFill="1" applyBorder="1" applyAlignment="1">
      <alignment vertical="center" wrapText="1"/>
    </xf>
    <xf numFmtId="164" fontId="9" fillId="0" borderId="1" xfId="0" applyNumberFormat="1" applyFont="1" applyBorder="1"/>
    <xf numFmtId="164" fontId="9" fillId="3" borderId="6" xfId="0" applyNumberFormat="1" applyFont="1" applyFill="1" applyBorder="1" applyAlignment="1" applyProtection="1">
      <alignment vertical="center" wrapText="1"/>
      <protection locked="0"/>
    </xf>
    <xf numFmtId="0" fontId="22" fillId="13" borderId="6" xfId="0" applyFont="1" applyFill="1" applyBorder="1" applyAlignment="1" applyProtection="1">
      <alignment vertical="top" wrapText="1"/>
      <protection locked="0"/>
    </xf>
    <xf numFmtId="0" fontId="22" fillId="13" borderId="1" xfId="0" applyFont="1" applyFill="1" applyBorder="1" applyAlignment="1" applyProtection="1">
      <alignment vertical="top" wrapText="1"/>
      <protection locked="0"/>
    </xf>
    <xf numFmtId="0" fontId="18" fillId="0" borderId="1" xfId="0" applyFont="1" applyFill="1" applyBorder="1" applyAlignment="1" applyProtection="1">
      <alignment horizontal="center" vertical="top" wrapText="1"/>
      <protection locked="0"/>
    </xf>
    <xf numFmtId="0" fontId="11" fillId="0" borderId="1" xfId="0" applyFont="1" applyFill="1" applyBorder="1" applyAlignment="1" applyProtection="1">
      <alignment horizontal="center" vertical="top" wrapText="1"/>
      <protection locked="0"/>
    </xf>
    <xf numFmtId="0" fontId="18" fillId="0" borderId="1" xfId="0" applyFont="1" applyBorder="1" applyAlignment="1" applyProtection="1">
      <alignment horizontal="center" vertical="top" wrapText="1"/>
      <protection locked="0"/>
    </xf>
    <xf numFmtId="0" fontId="12" fillId="0" borderId="1" xfId="0" applyFont="1" applyBorder="1" applyAlignment="1" applyProtection="1">
      <alignment horizontal="center" vertical="center" wrapText="1"/>
      <protection locked="0"/>
    </xf>
    <xf numFmtId="0" fontId="12" fillId="7" borderId="1" xfId="0" applyFont="1" applyFill="1" applyBorder="1" applyAlignment="1" applyProtection="1">
      <alignment vertical="top" wrapText="1"/>
      <protection locked="0"/>
    </xf>
    <xf numFmtId="0" fontId="20" fillId="0" borderId="1" xfId="0" applyFont="1" applyBorder="1" applyAlignment="1">
      <alignment horizontal="center" vertical="top" wrapText="1"/>
    </xf>
    <xf numFmtId="0" fontId="16" fillId="0" borderId="1" xfId="0" applyFont="1" applyFill="1" applyBorder="1" applyAlignment="1" applyProtection="1">
      <alignment horizontal="center" vertical="top" wrapText="1"/>
      <protection locked="0"/>
    </xf>
    <xf numFmtId="0" fontId="12" fillId="0" borderId="1" xfId="0" applyFont="1" applyBorder="1" applyAlignment="1" applyProtection="1">
      <alignment horizontal="center" vertical="top" wrapText="1"/>
      <protection locked="0"/>
    </xf>
    <xf numFmtId="0" fontId="12" fillId="7" borderId="1" xfId="0" applyFont="1" applyFill="1" applyBorder="1" applyAlignment="1" applyProtection="1">
      <alignment horizontal="center" vertical="center" wrapText="1"/>
      <protection locked="0"/>
    </xf>
    <xf numFmtId="0" fontId="20" fillId="7" borderId="1" xfId="0" applyFont="1" applyFill="1" applyBorder="1" applyAlignment="1" applyProtection="1">
      <alignment horizontal="center" vertical="center" wrapText="1"/>
      <protection locked="0"/>
    </xf>
    <xf numFmtId="0" fontId="12" fillId="7" borderId="2" xfId="0" applyFont="1" applyFill="1" applyBorder="1" applyAlignment="1" applyProtection="1">
      <alignment vertical="top" wrapText="1"/>
      <protection locked="0"/>
    </xf>
    <xf numFmtId="0" fontId="18" fillId="0" borderId="1" xfId="0" applyFont="1" applyBorder="1" applyAlignment="1">
      <alignment horizontal="center" vertical="top" wrapText="1"/>
    </xf>
    <xf numFmtId="0" fontId="20" fillId="0" borderId="1" xfId="0" applyFont="1" applyFill="1" applyBorder="1" applyAlignment="1" applyProtection="1">
      <alignment horizontal="center" vertical="center" wrapText="1"/>
      <protection locked="0"/>
    </xf>
    <xf numFmtId="0" fontId="12" fillId="0" borderId="1" xfId="0" applyFont="1" applyFill="1" applyBorder="1" applyAlignment="1" applyProtection="1">
      <alignment vertical="top" wrapText="1"/>
      <protection locked="0"/>
    </xf>
    <xf numFmtId="0" fontId="29" fillId="0" borderId="1" xfId="0" applyFont="1" applyBorder="1" applyAlignment="1">
      <alignment vertical="top" wrapText="1"/>
    </xf>
    <xf numFmtId="0" fontId="30" fillId="0" borderId="1" xfId="0" applyFont="1" applyBorder="1" applyAlignment="1" applyProtection="1">
      <alignment horizontal="center" vertical="top"/>
      <protection locked="0"/>
    </xf>
    <xf numFmtId="0" fontId="0" fillId="0" borderId="0" xfId="0" applyAlignment="1">
      <alignment horizontal="left" vertical="top" wrapText="1"/>
    </xf>
    <xf numFmtId="0" fontId="18" fillId="0" borderId="1" xfId="0" applyFont="1" applyFill="1" applyBorder="1" applyAlignment="1">
      <alignment horizontal="left" vertical="top" wrapText="1"/>
    </xf>
    <xf numFmtId="0" fontId="16" fillId="9" borderId="1" xfId="0" applyFont="1" applyFill="1" applyBorder="1" applyAlignment="1">
      <alignment horizontal="left" vertical="top" wrapText="1"/>
    </xf>
    <xf numFmtId="0" fontId="0" fillId="0" borderId="0" xfId="0" applyAlignment="1">
      <alignment horizontal="center" wrapText="1"/>
    </xf>
    <xf numFmtId="0" fontId="0" fillId="0" borderId="1" xfId="0" applyFont="1" applyBorder="1" applyAlignment="1" applyProtection="1">
      <alignment horizontal="left" vertical="top" wrapText="1"/>
      <protection locked="0"/>
    </xf>
    <xf numFmtId="2" fontId="0" fillId="0" borderId="1" xfId="0" applyNumberFormat="1" applyFont="1" applyBorder="1" applyAlignment="1" applyProtection="1">
      <alignment horizontal="left" vertical="top" wrapText="1"/>
      <protection locked="0"/>
    </xf>
    <xf numFmtId="0" fontId="31" fillId="0" borderId="1" xfId="0" applyFont="1" applyFill="1" applyBorder="1" applyAlignment="1" applyProtection="1">
      <alignment horizontal="left" vertical="top" wrapText="1"/>
      <protection locked="0"/>
    </xf>
    <xf numFmtId="0" fontId="6" fillId="0" borderId="1" xfId="0" applyFont="1" applyBorder="1" applyAlignment="1" applyProtection="1">
      <alignment horizontal="left" vertical="top" wrapText="1"/>
      <protection locked="0"/>
    </xf>
    <xf numFmtId="0" fontId="31" fillId="0" borderId="1" xfId="0" applyFont="1" applyBorder="1" applyAlignment="1" applyProtection="1">
      <alignment horizontal="left" vertical="top" wrapText="1"/>
      <protection locked="0"/>
    </xf>
    <xf numFmtId="0" fontId="6" fillId="0" borderId="1" xfId="0" applyFont="1" applyFill="1" applyBorder="1" applyAlignment="1" applyProtection="1">
      <alignment horizontal="left" vertical="top" wrapText="1"/>
      <protection locked="0"/>
    </xf>
    <xf numFmtId="0" fontId="31" fillId="0" borderId="1" xfId="0" applyFont="1" applyBorder="1" applyAlignment="1" applyProtection="1">
      <alignment wrapText="1"/>
      <protection locked="0"/>
    </xf>
    <xf numFmtId="0" fontId="12" fillId="8" borderId="5" xfId="0" applyFont="1" applyFill="1" applyBorder="1" applyAlignment="1">
      <alignment horizontal="right" vertical="top" wrapText="1"/>
    </xf>
    <xf numFmtId="0" fontId="12" fillId="8" borderId="6" xfId="0" applyFont="1" applyFill="1" applyBorder="1" applyAlignment="1">
      <alignment horizontal="right" vertical="top" wrapText="1"/>
    </xf>
    <xf numFmtId="0" fontId="24" fillId="4" borderId="5" xfId="0" applyFont="1" applyFill="1" applyBorder="1" applyAlignment="1">
      <alignment horizontal="center" vertical="top" wrapText="1"/>
    </xf>
    <xf numFmtId="0" fontId="25" fillId="4" borderId="4" xfId="0" applyFont="1" applyFill="1" applyBorder="1" applyAlignment="1">
      <alignment horizontal="center" vertical="top" wrapText="1"/>
    </xf>
    <xf numFmtId="0" fontId="26" fillId="0" borderId="1" xfId="0" applyFont="1" applyFill="1" applyBorder="1" applyAlignment="1">
      <alignment horizontal="center" vertical="top" wrapText="1"/>
    </xf>
    <xf numFmtId="0" fontId="21" fillId="13" borderId="5" xfId="0" applyFont="1" applyFill="1" applyBorder="1" applyAlignment="1" applyProtection="1">
      <alignment horizontal="left" vertical="top" wrapText="1"/>
      <protection locked="0"/>
    </xf>
    <xf numFmtId="0" fontId="21" fillId="13" borderId="4" xfId="0" applyFont="1" applyFill="1" applyBorder="1" applyAlignment="1" applyProtection="1">
      <alignment horizontal="left" vertical="top" wrapText="1"/>
      <protection locked="0"/>
    </xf>
    <xf numFmtId="0" fontId="7" fillId="0" borderId="1" xfId="0" applyFont="1" applyBorder="1" applyAlignment="1">
      <alignment horizontal="right"/>
    </xf>
    <xf numFmtId="0" fontId="0" fillId="0" borderId="1" xfId="0" applyBorder="1" applyAlignment="1">
      <alignment horizontal="center"/>
    </xf>
    <xf numFmtId="0" fontId="21" fillId="11" borderId="5" xfId="0" applyFont="1" applyFill="1" applyBorder="1" applyAlignment="1" applyProtection="1">
      <alignment horizontal="left" vertical="top" wrapText="1"/>
      <protection locked="0"/>
    </xf>
    <xf numFmtId="0" fontId="21" fillId="11" borderId="6" xfId="0" applyFont="1" applyFill="1" applyBorder="1" applyAlignment="1" applyProtection="1">
      <alignment horizontal="left" vertical="top" wrapText="1"/>
      <protection locked="0"/>
    </xf>
    <xf numFmtId="0" fontId="21" fillId="12" borderId="5" xfId="0" applyFont="1" applyFill="1" applyBorder="1" applyAlignment="1" applyProtection="1">
      <alignment horizontal="left" vertical="top" wrapText="1"/>
      <protection locked="0"/>
    </xf>
    <xf numFmtId="0" fontId="21" fillId="12" borderId="4" xfId="0" applyFont="1" applyFill="1" applyBorder="1" applyAlignment="1" applyProtection="1">
      <alignment horizontal="left" vertical="top" wrapText="1"/>
      <protection locked="0"/>
    </xf>
    <xf numFmtId="0" fontId="25" fillId="8" borderId="7" xfId="0" applyFont="1" applyFill="1" applyBorder="1" applyAlignment="1">
      <alignment horizontal="left" vertical="top" wrapText="1"/>
    </xf>
    <xf numFmtId="0" fontId="25" fillId="8" borderId="8" xfId="0" applyFont="1" applyFill="1" applyBorder="1" applyAlignment="1">
      <alignment horizontal="left" vertical="top" wrapText="1"/>
    </xf>
    <xf numFmtId="0" fontId="25" fillId="8" borderId="9" xfId="0" applyFont="1" applyFill="1" applyBorder="1" applyAlignment="1">
      <alignment horizontal="left" vertical="top" wrapText="1"/>
    </xf>
    <xf numFmtId="0" fontId="27" fillId="0" borderId="10" xfId="0" applyFont="1" applyFill="1" applyBorder="1" applyAlignment="1">
      <alignment horizontal="left" vertical="top" wrapText="1"/>
    </xf>
    <xf numFmtId="0" fontId="27" fillId="0" borderId="4" xfId="0" applyFont="1" applyFill="1" applyBorder="1" applyAlignment="1">
      <alignment horizontal="left" vertical="top" wrapText="1"/>
    </xf>
    <xf numFmtId="0" fontId="27" fillId="0" borderId="11" xfId="0" applyFont="1" applyFill="1" applyBorder="1" applyAlignment="1">
      <alignment horizontal="left" vertical="top" wrapText="1"/>
    </xf>
    <xf numFmtId="0" fontId="18" fillId="8" borderId="2" xfId="0" applyFont="1" applyFill="1" applyBorder="1" applyAlignment="1">
      <alignment horizontal="center" vertical="top" wrapText="1"/>
    </xf>
    <xf numFmtId="0" fontId="18" fillId="8" borderId="12" xfId="0" applyFont="1" applyFill="1" applyBorder="1" applyAlignment="1">
      <alignment horizontal="center" vertical="top" wrapText="1"/>
    </xf>
    <xf numFmtId="0" fontId="18" fillId="8" borderId="2" xfId="0" applyFont="1" applyFill="1" applyBorder="1" applyAlignment="1">
      <alignment horizontal="left" vertical="top" wrapText="1"/>
    </xf>
    <xf numFmtId="0" fontId="18" fillId="8" borderId="12" xfId="0" applyFont="1" applyFill="1" applyBorder="1" applyAlignment="1">
      <alignment horizontal="left" vertical="top" wrapText="1"/>
    </xf>
    <xf numFmtId="0" fontId="4" fillId="8" borderId="2" xfId="0" applyFont="1" applyFill="1" applyBorder="1" applyAlignment="1">
      <alignment horizontal="left" vertical="top" wrapText="1"/>
    </xf>
    <xf numFmtId="0" fontId="4" fillId="8" borderId="12" xfId="0" applyFont="1" applyFill="1" applyBorder="1" applyAlignment="1">
      <alignment horizontal="left" vertical="top" wrapText="1"/>
    </xf>
    <xf numFmtId="0" fontId="7" fillId="0" borderId="1" xfId="0" applyFont="1" applyBorder="1" applyAlignment="1">
      <alignment horizontal="left" vertical="top" wrapText="1"/>
    </xf>
    <xf numFmtId="0" fontId="7" fillId="0" borderId="13" xfId="0" applyFont="1" applyBorder="1" applyAlignment="1">
      <alignment horizontal="left" vertical="top" wrapText="1"/>
    </xf>
    <xf numFmtId="0" fontId="7" fillId="0" borderId="14" xfId="0" applyFont="1" applyBorder="1" applyAlignment="1">
      <alignment horizontal="left" vertical="top" wrapText="1"/>
    </xf>
    <xf numFmtId="0" fontId="18" fillId="0" borderId="5" xfId="0" applyFont="1" applyBorder="1" applyAlignment="1">
      <alignment horizontal="left" vertical="top" wrapText="1"/>
    </xf>
    <xf numFmtId="0" fontId="18" fillId="0" borderId="4" xfId="0" applyFont="1" applyBorder="1" applyAlignment="1">
      <alignment horizontal="left" vertical="top" wrapText="1"/>
    </xf>
    <xf numFmtId="0" fontId="18" fillId="0" borderId="6" xfId="0" applyFont="1" applyBorder="1" applyAlignment="1">
      <alignment horizontal="left" vertical="top" wrapText="1"/>
    </xf>
    <xf numFmtId="0" fontId="4" fillId="8" borderId="1" xfId="0" applyFont="1" applyFill="1" applyBorder="1" applyAlignment="1">
      <alignment horizontal="left" vertical="top" wrapText="1"/>
    </xf>
    <xf numFmtId="0" fontId="18" fillId="8" borderId="5" xfId="0" applyFont="1" applyFill="1" applyBorder="1" applyAlignment="1">
      <alignment horizontal="left" vertical="top" wrapText="1"/>
    </xf>
    <xf numFmtId="0" fontId="18" fillId="8" borderId="6" xfId="0" applyFont="1" applyFill="1" applyBorder="1" applyAlignment="1">
      <alignment horizontal="left" vertical="top" wrapText="1"/>
    </xf>
    <xf numFmtId="0" fontId="20" fillId="10" borderId="5" xfId="0" applyFont="1" applyFill="1" applyBorder="1" applyAlignment="1">
      <alignment horizontal="center" vertical="top" wrapText="1"/>
    </xf>
    <xf numFmtId="0" fontId="20" fillId="10" borderId="6" xfId="0" applyFont="1" applyFill="1" applyBorder="1" applyAlignment="1">
      <alignment horizontal="center" vertical="top" wrapText="1"/>
    </xf>
    <xf numFmtId="0" fontId="12" fillId="15" borderId="5" xfId="0" applyFont="1" applyFill="1" applyBorder="1" applyAlignment="1">
      <alignment horizontal="center" vertical="top" wrapText="1"/>
    </xf>
    <xf numFmtId="0" fontId="12" fillId="15" borderId="6" xfId="0" applyFont="1" applyFill="1" applyBorder="1" applyAlignment="1">
      <alignment horizontal="center" vertical="top" wrapText="1"/>
    </xf>
    <xf numFmtId="0" fontId="12" fillId="15" borderId="15" xfId="0" applyFont="1" applyFill="1" applyBorder="1" applyAlignment="1">
      <alignment horizontal="center" vertical="top" wrapText="1"/>
    </xf>
    <xf numFmtId="0" fontId="12" fillId="15" borderId="14" xfId="0" applyFont="1" applyFill="1" applyBorder="1" applyAlignment="1">
      <alignment horizontal="center" vertical="top" wrapText="1"/>
    </xf>
    <xf numFmtId="0" fontId="12" fillId="15" borderId="16" xfId="0" applyFont="1" applyFill="1" applyBorder="1" applyAlignment="1">
      <alignment horizontal="center" vertical="top" wrapText="1"/>
    </xf>
    <xf numFmtId="0" fontId="12" fillId="15" borderId="17" xfId="0" applyFont="1" applyFill="1" applyBorder="1" applyAlignment="1">
      <alignment horizontal="center" vertical="top" wrapText="1"/>
    </xf>
    <xf numFmtId="0" fontId="12" fillId="15" borderId="18" xfId="0" applyFont="1" applyFill="1" applyBorder="1" applyAlignment="1">
      <alignment horizontal="center" vertical="top" wrapText="1"/>
    </xf>
    <xf numFmtId="0" fontId="12" fillId="15" borderId="19" xfId="0" applyFont="1" applyFill="1" applyBorder="1" applyAlignment="1">
      <alignment horizontal="center" vertical="top" wrapText="1"/>
    </xf>
    <xf numFmtId="0" fontId="2" fillId="5" borderId="5" xfId="0" applyFont="1" applyFill="1" applyBorder="1" applyAlignment="1">
      <alignment horizontal="left" vertical="top" wrapText="1"/>
    </xf>
    <xf numFmtId="0" fontId="2" fillId="5" borderId="4" xfId="0" applyFont="1" applyFill="1" applyBorder="1" applyAlignment="1">
      <alignment horizontal="left" vertical="top" wrapText="1"/>
    </xf>
    <xf numFmtId="0" fontId="23" fillId="0" borderId="1" xfId="0" applyFont="1" applyBorder="1" applyAlignment="1">
      <alignment horizontal="center" wrapText="1"/>
    </xf>
    <xf numFmtId="0" fontId="20" fillId="10" borderId="4" xfId="0" applyFont="1" applyFill="1" applyBorder="1" applyAlignment="1">
      <alignment horizontal="center" vertical="top" wrapText="1"/>
    </xf>
    <xf numFmtId="0" fontId="23" fillId="0" borderId="5" xfId="0" applyFont="1" applyBorder="1" applyAlignment="1">
      <alignment horizontal="right" wrapText="1"/>
    </xf>
    <xf numFmtId="0" fontId="23" fillId="0" borderId="4" xfId="0" applyFont="1" applyBorder="1" applyAlignment="1">
      <alignment horizontal="right" wrapText="1"/>
    </xf>
    <xf numFmtId="0" fontId="23" fillId="0" borderId="6" xfId="0" applyFont="1" applyBorder="1" applyAlignment="1">
      <alignment horizontal="right" wrapText="1"/>
    </xf>
    <xf numFmtId="0" fontId="28" fillId="0" borderId="15" xfId="0" applyFont="1" applyBorder="1" applyAlignment="1" applyProtection="1">
      <alignment horizontal="left" vertical="top"/>
      <protection locked="0"/>
    </xf>
    <xf numFmtId="0" fontId="28" fillId="0" borderId="13" xfId="0" applyFont="1" applyBorder="1" applyAlignment="1" applyProtection="1">
      <alignment horizontal="left" vertical="top"/>
      <protection locked="0"/>
    </xf>
    <xf numFmtId="0" fontId="20" fillId="15" borderId="5" xfId="0" applyFont="1" applyFill="1" applyBorder="1" applyAlignment="1">
      <alignment horizontal="right" wrapText="1"/>
    </xf>
    <xf numFmtId="0" fontId="20" fillId="15" borderId="4" xfId="0" applyFont="1" applyFill="1" applyBorder="1" applyAlignment="1">
      <alignment horizontal="right" wrapText="1"/>
    </xf>
    <xf numFmtId="0" fontId="20" fillId="15" borderId="6" xfId="0" applyFont="1" applyFill="1" applyBorder="1" applyAlignment="1">
      <alignment horizontal="right" wrapText="1"/>
    </xf>
    <xf numFmtId="0" fontId="23" fillId="8" borderId="5" xfId="0" applyFont="1" applyFill="1" applyBorder="1" applyAlignment="1">
      <alignment horizontal="center" wrapText="1"/>
    </xf>
    <xf numFmtId="0" fontId="23" fillId="8" borderId="4" xfId="0" applyFont="1" applyFill="1" applyBorder="1" applyAlignment="1">
      <alignment horizontal="center" wrapText="1"/>
    </xf>
    <xf numFmtId="0" fontId="23" fillId="8" borderId="6" xfId="0" applyFont="1" applyFill="1" applyBorder="1" applyAlignment="1">
      <alignment horizontal="center" wrapText="1"/>
    </xf>
    <xf numFmtId="0" fontId="21" fillId="4" borderId="1" xfId="0" applyFont="1" applyFill="1" applyBorder="1" applyAlignment="1">
      <alignment horizontal="center" vertical="top" wrapText="1"/>
    </xf>
    <xf numFmtId="0" fontId="21" fillId="0" borderId="1" xfId="0" applyFont="1" applyFill="1" applyBorder="1" applyAlignment="1">
      <alignment horizontal="center" vertical="top" wrapText="1"/>
    </xf>
    <xf numFmtId="0" fontId="20" fillId="4" borderId="2" xfId="0" applyFont="1" applyFill="1" applyBorder="1" applyAlignment="1">
      <alignment horizontal="center" vertical="top" wrapText="1"/>
    </xf>
    <xf numFmtId="0" fontId="20" fillId="4" borderId="12" xfId="0" applyFont="1" applyFill="1" applyBorder="1" applyAlignment="1">
      <alignment horizontal="center" vertical="top" wrapText="1"/>
    </xf>
    <xf numFmtId="0" fontId="21" fillId="13" borderId="6" xfId="0" applyFont="1" applyFill="1" applyBorder="1" applyAlignment="1" applyProtection="1">
      <alignment horizontal="left" vertical="top" wrapText="1"/>
      <protection locked="0"/>
    </xf>
    <xf numFmtId="0" fontId="21" fillId="11" borderId="1" xfId="0" applyFont="1" applyFill="1" applyBorder="1" applyAlignment="1" applyProtection="1">
      <alignment horizontal="left" vertical="top" wrapText="1"/>
      <protection locked="0"/>
    </xf>
    <xf numFmtId="0" fontId="21" fillId="12" borderId="1" xfId="0" applyFont="1" applyFill="1" applyBorder="1" applyAlignment="1" applyProtection="1">
      <alignment vertical="top" wrapText="1"/>
      <protection locked="0"/>
    </xf>
    <xf numFmtId="0" fontId="20" fillId="4" borderId="5" xfId="0" applyFont="1" applyFill="1" applyBorder="1" applyAlignment="1">
      <alignment horizontal="center" vertical="top" wrapText="1"/>
    </xf>
    <xf numFmtId="0" fontId="20" fillId="4" borderId="4" xfId="0" applyFont="1" applyFill="1" applyBorder="1" applyAlignment="1">
      <alignment horizontal="center" vertical="top" wrapText="1"/>
    </xf>
    <xf numFmtId="0" fontId="20" fillId="4" borderId="6" xfId="0" applyFont="1" applyFill="1" applyBorder="1" applyAlignment="1">
      <alignment horizontal="center" vertical="top" wrapText="1"/>
    </xf>
    <xf numFmtId="0" fontId="7" fillId="0" borderId="1" xfId="0" applyFont="1" applyBorder="1" applyAlignment="1">
      <alignment horizontal="center"/>
    </xf>
    <xf numFmtId="0" fontId="0" fillId="0" borderId="1" xfId="0" applyBorder="1" applyAlignment="1" applyProtection="1">
      <alignment horizontal="center"/>
      <protection locked="0"/>
    </xf>
    <xf numFmtId="0" fontId="9" fillId="14" borderId="5" xfId="0" applyFont="1" applyFill="1" applyBorder="1" applyAlignment="1">
      <alignment horizontal="center" wrapText="1"/>
    </xf>
    <xf numFmtId="0" fontId="9" fillId="14" borderId="4" xfId="0" applyFont="1" applyFill="1" applyBorder="1" applyAlignment="1">
      <alignment horizontal="center" wrapText="1"/>
    </xf>
    <xf numFmtId="0" fontId="9" fillId="14" borderId="6" xfId="0" applyFont="1" applyFill="1" applyBorder="1" applyAlignment="1">
      <alignment horizontal="center" wrapText="1"/>
    </xf>
    <xf numFmtId="0" fontId="9" fillId="3" borderId="1" xfId="0" applyFont="1" applyFill="1" applyBorder="1" applyAlignment="1">
      <alignment horizontal="center" vertical="center" wrapText="1"/>
    </xf>
    <xf numFmtId="164" fontId="9" fillId="3" borderId="1" xfId="0" applyNumberFormat="1" applyFont="1" applyFill="1" applyBorder="1" applyAlignment="1" applyProtection="1">
      <alignment horizontal="center" vertical="center" wrapText="1"/>
      <protection locked="0"/>
    </xf>
    <xf numFmtId="0" fontId="9" fillId="14" borderId="1" xfId="0" applyFont="1" applyFill="1" applyBorder="1" applyAlignment="1">
      <alignment horizontal="center" vertical="center" wrapText="1"/>
    </xf>
    <xf numFmtId="1" fontId="13" fillId="3" borderId="1" xfId="0" applyNumberFormat="1" applyFont="1" applyFill="1" applyBorder="1" applyAlignment="1">
      <alignment horizontal="center" vertical="center" wrapText="1"/>
    </xf>
    <xf numFmtId="1" fontId="13" fillId="3" borderId="5" xfId="0" applyNumberFormat="1" applyFont="1" applyFill="1" applyBorder="1" applyAlignment="1">
      <alignment horizontal="center" vertical="center" wrapText="1"/>
    </xf>
    <xf numFmtId="1" fontId="13" fillId="3" borderId="4" xfId="0" applyNumberFormat="1" applyFont="1" applyFill="1" applyBorder="1" applyAlignment="1">
      <alignment horizontal="center" vertical="center" wrapText="1"/>
    </xf>
    <xf numFmtId="1" fontId="13" fillId="3" borderId="6" xfId="0" applyNumberFormat="1" applyFont="1" applyFill="1" applyBorder="1" applyAlignment="1">
      <alignment horizontal="center" vertical="center" wrapText="1"/>
    </xf>
    <xf numFmtId="0" fontId="9" fillId="14" borderId="1" xfId="0" applyFont="1" applyFill="1" applyBorder="1" applyAlignment="1">
      <alignment horizontal="center" wrapText="1"/>
    </xf>
    <xf numFmtId="0" fontId="13" fillId="6" borderId="1" xfId="0" applyFont="1" applyFill="1" applyBorder="1" applyAlignment="1">
      <alignment horizontal="center" vertical="center"/>
    </xf>
    <xf numFmtId="0" fontId="9" fillId="16" borderId="1" xfId="0" applyFont="1" applyFill="1" applyBorder="1" applyAlignment="1">
      <alignment horizontal="center"/>
    </xf>
    <xf numFmtId="0" fontId="22" fillId="13" borderId="5" xfId="0" applyFont="1" applyFill="1" applyBorder="1" applyAlignment="1" applyProtection="1">
      <alignment horizontal="center" vertical="top" wrapText="1"/>
      <protection locked="0"/>
    </xf>
    <xf numFmtId="0" fontId="22" fillId="13" borderId="6" xfId="0" applyFont="1" applyFill="1" applyBorder="1" applyAlignment="1" applyProtection="1">
      <alignment horizontal="center" vertical="top" wrapText="1"/>
      <protection locked="0"/>
    </xf>
    <xf numFmtId="0" fontId="22" fillId="13" borderId="5" xfId="0" applyFont="1" applyFill="1" applyBorder="1" applyAlignment="1" applyProtection="1">
      <alignment horizontal="left" vertical="top" wrapText="1"/>
    </xf>
    <xf numFmtId="0" fontId="22" fillId="13" borderId="4" xfId="0" applyFont="1" applyFill="1" applyBorder="1" applyAlignment="1" applyProtection="1">
      <alignment horizontal="left" vertical="top" wrapText="1"/>
    </xf>
    <xf numFmtId="0" fontId="7" fillId="16" borderId="20" xfId="0" applyFont="1" applyFill="1" applyBorder="1" applyAlignment="1">
      <alignment horizontal="center"/>
    </xf>
  </cellXfs>
  <cellStyles count="1">
    <cellStyle name="Normal" xfId="0" builtinId="0"/>
  </cellStyles>
  <dxfs count="2">
    <dxf>
      <font>
        <condense val="0"/>
        <extend val="0"/>
        <color rgb="FF006100"/>
      </font>
      <fill>
        <patternFill>
          <bgColor rgb="FFC6EFCE"/>
        </patternFill>
      </fill>
    </dxf>
    <dxf>
      <font>
        <condense val="0"/>
        <extend val="0"/>
        <color rgb="FF006100"/>
      </font>
      <fill>
        <patternFill>
          <bgColor rgb="FFC6EFCE"/>
        </patternFill>
      </fill>
    </dxf>
  </dxfs>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15"/>
  <sheetViews>
    <sheetView view="pageBreakPreview" zoomScale="80" zoomScaleNormal="99" zoomScaleSheetLayoutView="80" workbookViewId="0">
      <selection activeCell="E3" sqref="E3"/>
    </sheetView>
  </sheetViews>
  <sheetFormatPr defaultRowHeight="15" x14ac:dyDescent="0.25"/>
  <cols>
    <col min="1" max="1" width="5.5703125" customWidth="1"/>
    <col min="2" max="2" width="44.42578125" customWidth="1"/>
    <col min="3" max="3" width="18.140625" customWidth="1"/>
    <col min="4" max="4" width="73.5703125" customWidth="1"/>
    <col min="5" max="5" width="41.42578125" customWidth="1"/>
  </cols>
  <sheetData>
    <row r="1" spans="1:14" ht="23.25" x14ac:dyDescent="0.25">
      <c r="A1" s="93" t="s">
        <v>230</v>
      </c>
      <c r="B1" s="94"/>
      <c r="C1" s="94"/>
      <c r="D1" s="94"/>
      <c r="E1" s="94"/>
    </row>
    <row r="2" spans="1:14" ht="21" x14ac:dyDescent="0.25">
      <c r="A2" s="95" t="s">
        <v>26</v>
      </c>
      <c r="B2" s="95"/>
      <c r="C2" s="95"/>
      <c r="D2" s="95"/>
      <c r="E2" s="95"/>
    </row>
    <row r="3" spans="1:14" ht="48" customHeight="1" x14ac:dyDescent="0.3">
      <c r="A3" s="96" t="s">
        <v>310</v>
      </c>
      <c r="B3" s="97"/>
      <c r="C3" s="97"/>
      <c r="D3" s="55" t="s">
        <v>286</v>
      </c>
      <c r="E3" s="56" t="s">
        <v>309</v>
      </c>
      <c r="F3" s="47"/>
      <c r="G3" s="47"/>
      <c r="H3" s="47"/>
      <c r="I3" s="47"/>
      <c r="J3" s="47"/>
      <c r="K3" s="47"/>
      <c r="L3" s="47"/>
      <c r="M3" s="47"/>
      <c r="N3" s="47"/>
    </row>
    <row r="4" spans="1:14" ht="75" x14ac:dyDescent="0.25">
      <c r="A4" s="5" t="s">
        <v>27</v>
      </c>
      <c r="B4" s="5" t="s">
        <v>6</v>
      </c>
      <c r="C4" s="16" t="s">
        <v>43</v>
      </c>
      <c r="D4" s="5" t="s">
        <v>28</v>
      </c>
      <c r="E4" s="5" t="s">
        <v>11</v>
      </c>
    </row>
    <row r="5" spans="1:14" ht="76.5" customHeight="1" x14ac:dyDescent="0.25">
      <c r="A5" s="29">
        <v>1</v>
      </c>
      <c r="B5" s="17" t="s">
        <v>96</v>
      </c>
      <c r="C5" s="64">
        <v>1</v>
      </c>
      <c r="D5" s="30" t="s">
        <v>97</v>
      </c>
      <c r="E5" s="86" t="s">
        <v>301</v>
      </c>
    </row>
    <row r="6" spans="1:14" ht="75" customHeight="1" x14ac:dyDescent="0.25">
      <c r="A6" s="29">
        <v>2</v>
      </c>
      <c r="B6" s="18" t="s">
        <v>259</v>
      </c>
      <c r="C6" s="64">
        <v>1</v>
      </c>
      <c r="D6" s="30" t="s">
        <v>98</v>
      </c>
      <c r="E6" s="87" t="s">
        <v>317</v>
      </c>
    </row>
    <row r="7" spans="1:14" ht="78.75" customHeight="1" x14ac:dyDescent="0.25">
      <c r="A7" s="29">
        <v>3</v>
      </c>
      <c r="B7" s="18" t="s">
        <v>257</v>
      </c>
      <c r="C7" s="70">
        <v>1</v>
      </c>
      <c r="D7" s="18" t="s">
        <v>258</v>
      </c>
      <c r="E7" s="88" t="s">
        <v>318</v>
      </c>
    </row>
    <row r="8" spans="1:14" ht="42" customHeight="1" x14ac:dyDescent="0.25">
      <c r="A8" s="29">
        <v>4</v>
      </c>
      <c r="B8" s="19" t="s">
        <v>131</v>
      </c>
      <c r="C8" s="65">
        <v>1</v>
      </c>
      <c r="D8" s="31" t="s">
        <v>132</v>
      </c>
      <c r="E8" s="88" t="s">
        <v>302</v>
      </c>
    </row>
    <row r="9" spans="1:14" ht="56.25" x14ac:dyDescent="0.25">
      <c r="A9" s="29">
        <v>5</v>
      </c>
      <c r="B9" s="17" t="s">
        <v>100</v>
      </c>
      <c r="C9" s="64">
        <v>0</v>
      </c>
      <c r="D9" s="30" t="s">
        <v>99</v>
      </c>
      <c r="E9" s="88" t="s">
        <v>319</v>
      </c>
    </row>
    <row r="10" spans="1:14" ht="37.5" x14ac:dyDescent="0.25">
      <c r="A10" s="29">
        <v>6</v>
      </c>
      <c r="B10" s="17" t="s">
        <v>29</v>
      </c>
      <c r="C10" s="66">
        <v>1</v>
      </c>
      <c r="D10" s="30" t="s">
        <v>30</v>
      </c>
      <c r="E10" s="89" t="s">
        <v>304</v>
      </c>
    </row>
    <row r="11" spans="1:14" ht="93.75" x14ac:dyDescent="0.25">
      <c r="A11" s="29">
        <v>7</v>
      </c>
      <c r="B11" s="20" t="s">
        <v>129</v>
      </c>
      <c r="C11" s="66">
        <v>1</v>
      </c>
      <c r="D11" s="32" t="s">
        <v>130</v>
      </c>
      <c r="E11" s="89" t="s">
        <v>320</v>
      </c>
    </row>
    <row r="12" spans="1:14" ht="56.25" x14ac:dyDescent="0.25">
      <c r="A12" s="29">
        <v>8</v>
      </c>
      <c r="B12" s="21" t="s">
        <v>93</v>
      </c>
      <c r="C12" s="64">
        <v>1</v>
      </c>
      <c r="D12" s="30" t="s">
        <v>31</v>
      </c>
      <c r="E12" s="87" t="s">
        <v>321</v>
      </c>
    </row>
    <row r="13" spans="1:14" ht="56.25" x14ac:dyDescent="0.3">
      <c r="A13" s="29">
        <v>9</v>
      </c>
      <c r="B13" s="6" t="s">
        <v>32</v>
      </c>
      <c r="C13" s="66">
        <v>1</v>
      </c>
      <c r="D13" s="32" t="s">
        <v>33</v>
      </c>
      <c r="E13" s="90" t="s">
        <v>303</v>
      </c>
    </row>
    <row r="14" spans="1:14" ht="18.75" x14ac:dyDescent="0.25">
      <c r="A14" s="91" t="s">
        <v>34</v>
      </c>
      <c r="B14" s="92"/>
      <c r="C14" s="69">
        <f>C13+C12+C11+C10+C9+C8+C6+C5</f>
        <v>7</v>
      </c>
      <c r="D14" s="33"/>
      <c r="E14" s="34"/>
    </row>
    <row r="15" spans="1:14" x14ac:dyDescent="0.25">
      <c r="B15" s="98" t="s">
        <v>294</v>
      </c>
      <c r="C15" s="98"/>
      <c r="D15" s="99"/>
      <c r="E15" s="99"/>
    </row>
  </sheetData>
  <sheetProtection password="EDD3" sheet="1" formatCells="0" formatColumns="0"/>
  <mergeCells count="6">
    <mergeCell ref="A14:B14"/>
    <mergeCell ref="A1:E1"/>
    <mergeCell ref="A2:E2"/>
    <mergeCell ref="A3:C3"/>
    <mergeCell ref="B15:C15"/>
    <mergeCell ref="D15:E15"/>
  </mergeCells>
  <pageMargins left="0.7" right="0.7" top="0.75" bottom="0.75" header="0.3" footer="0.3"/>
  <pageSetup paperSize="9" scale="65" orientation="landscape" horizontalDpi="300" verticalDpi="30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20"/>
  <sheetViews>
    <sheetView tabSelected="1" view="pageBreakPreview" topLeftCell="A14" zoomScale="70" zoomScaleNormal="90" zoomScaleSheetLayoutView="70" workbookViewId="0">
      <selection activeCell="G15" sqref="G15"/>
    </sheetView>
  </sheetViews>
  <sheetFormatPr defaultRowHeight="15" x14ac:dyDescent="0.25"/>
  <cols>
    <col min="1" max="1" width="8" style="27" bestFit="1" customWidth="1"/>
    <col min="2" max="2" width="28.5703125" style="27" customWidth="1"/>
    <col min="3" max="3" width="35.28515625" style="27" customWidth="1"/>
    <col min="4" max="4" width="25.7109375" style="27" customWidth="1"/>
    <col min="5" max="5" width="22.85546875" style="27" customWidth="1"/>
    <col min="6" max="6" width="19.7109375" style="27" customWidth="1"/>
    <col min="7" max="7" width="7.5703125" style="83" customWidth="1"/>
    <col min="8" max="8" width="28" style="27" customWidth="1"/>
    <col min="9" max="9" width="5.28515625" style="27" customWidth="1"/>
    <col min="10" max="16384" width="9.140625" style="27"/>
  </cols>
  <sheetData>
    <row r="1" spans="1:14" ht="23.25" x14ac:dyDescent="0.25">
      <c r="A1" s="104" t="s">
        <v>261</v>
      </c>
      <c r="B1" s="105"/>
      <c r="C1" s="105"/>
      <c r="D1" s="105"/>
      <c r="E1" s="105"/>
      <c r="F1" s="105"/>
      <c r="G1" s="105"/>
      <c r="H1" s="105"/>
      <c r="I1" s="106"/>
    </row>
    <row r="2" spans="1:14" ht="23.25" x14ac:dyDescent="0.25">
      <c r="A2" s="107" t="s">
        <v>174</v>
      </c>
      <c r="B2" s="108"/>
      <c r="C2" s="108"/>
      <c r="D2" s="108"/>
      <c r="E2" s="108"/>
      <c r="F2" s="108"/>
      <c r="G2" s="108"/>
      <c r="H2" s="108"/>
      <c r="I2" s="109"/>
    </row>
    <row r="3" spans="1:14" customFormat="1" ht="23.25" x14ac:dyDescent="0.3">
      <c r="A3" s="96" t="s">
        <v>311</v>
      </c>
      <c r="B3" s="97"/>
      <c r="C3" s="97"/>
      <c r="D3" s="100" t="s">
        <v>286</v>
      </c>
      <c r="E3" s="101"/>
      <c r="F3" s="102" t="s">
        <v>351</v>
      </c>
      <c r="G3" s="103"/>
      <c r="H3" s="103"/>
      <c r="I3" s="103"/>
      <c r="J3" s="47"/>
      <c r="K3" s="47"/>
      <c r="L3" s="47"/>
      <c r="M3" s="47"/>
      <c r="N3" s="47"/>
    </row>
    <row r="4" spans="1:14" ht="18.75" x14ac:dyDescent="0.25">
      <c r="A4" s="122" t="s">
        <v>27</v>
      </c>
      <c r="B4" s="122" t="s">
        <v>6</v>
      </c>
      <c r="C4" s="122" t="s">
        <v>175</v>
      </c>
      <c r="D4" s="122" t="s">
        <v>2</v>
      </c>
      <c r="E4" s="123" t="s">
        <v>176</v>
      </c>
      <c r="F4" s="124"/>
      <c r="G4" s="110" t="s">
        <v>177</v>
      </c>
      <c r="H4" s="112" t="s">
        <v>178</v>
      </c>
      <c r="I4" s="114" t="s">
        <v>11</v>
      </c>
    </row>
    <row r="5" spans="1:14" ht="18.75" x14ac:dyDescent="0.25">
      <c r="A5" s="122"/>
      <c r="B5" s="122"/>
      <c r="C5" s="122"/>
      <c r="D5" s="122"/>
      <c r="E5" s="28">
        <v>1</v>
      </c>
      <c r="F5" s="28">
        <v>0</v>
      </c>
      <c r="G5" s="111"/>
      <c r="H5" s="113"/>
      <c r="I5" s="115"/>
    </row>
    <row r="6" spans="1:14" ht="144.75" customHeight="1" x14ac:dyDescent="0.25">
      <c r="A6" s="29">
        <v>1</v>
      </c>
      <c r="B6" s="22" t="s">
        <v>179</v>
      </c>
      <c r="C6" s="22" t="s">
        <v>180</v>
      </c>
      <c r="D6" s="23" t="s">
        <v>181</v>
      </c>
      <c r="E6" s="24" t="s">
        <v>262</v>
      </c>
      <c r="F6" s="24" t="s">
        <v>182</v>
      </c>
      <c r="G6" s="79">
        <v>1</v>
      </c>
      <c r="H6" s="84" t="s">
        <v>338</v>
      </c>
      <c r="I6" s="24"/>
    </row>
    <row r="7" spans="1:14" ht="103.5" customHeight="1" x14ac:dyDescent="0.25">
      <c r="A7" s="29">
        <v>2</v>
      </c>
      <c r="B7" s="22" t="s">
        <v>183</v>
      </c>
      <c r="C7" s="22" t="s">
        <v>184</v>
      </c>
      <c r="D7" s="23" t="s">
        <v>185</v>
      </c>
      <c r="E7" s="24" t="s">
        <v>186</v>
      </c>
      <c r="F7" s="24" t="s">
        <v>187</v>
      </c>
      <c r="G7" s="79">
        <v>1</v>
      </c>
      <c r="H7" s="84" t="s">
        <v>339</v>
      </c>
      <c r="I7" s="24"/>
    </row>
    <row r="8" spans="1:14" ht="86.25" customHeight="1" x14ac:dyDescent="0.25">
      <c r="A8" s="29">
        <v>3</v>
      </c>
      <c r="B8" s="22" t="s">
        <v>188</v>
      </c>
      <c r="C8" s="25" t="s">
        <v>189</v>
      </c>
      <c r="D8" s="24" t="s">
        <v>190</v>
      </c>
      <c r="E8" s="24" t="s">
        <v>191</v>
      </c>
      <c r="F8" s="24" t="s">
        <v>192</v>
      </c>
      <c r="G8" s="79">
        <v>1</v>
      </c>
      <c r="H8" s="85" t="s">
        <v>340</v>
      </c>
      <c r="I8" s="24"/>
    </row>
    <row r="9" spans="1:14" ht="142.5" customHeight="1" x14ac:dyDescent="0.25">
      <c r="A9" s="29">
        <v>4</v>
      </c>
      <c r="B9" s="22" t="s">
        <v>263</v>
      </c>
      <c r="C9" s="25" t="s">
        <v>193</v>
      </c>
      <c r="D9" s="23" t="s">
        <v>194</v>
      </c>
      <c r="E9" s="24" t="s">
        <v>195</v>
      </c>
      <c r="F9" s="24" t="s">
        <v>196</v>
      </c>
      <c r="G9" s="79">
        <v>1</v>
      </c>
      <c r="H9" s="84" t="s">
        <v>341</v>
      </c>
      <c r="I9" s="80"/>
    </row>
    <row r="10" spans="1:14" ht="104.25" customHeight="1" x14ac:dyDescent="0.25">
      <c r="A10" s="29">
        <v>5</v>
      </c>
      <c r="B10" s="22" t="s">
        <v>197</v>
      </c>
      <c r="C10" s="26" t="s">
        <v>198</v>
      </c>
      <c r="D10" s="26" t="s">
        <v>274</v>
      </c>
      <c r="E10" s="24" t="s">
        <v>199</v>
      </c>
      <c r="F10" s="24" t="s">
        <v>264</v>
      </c>
      <c r="G10" s="79">
        <v>1</v>
      </c>
      <c r="H10" s="84" t="s">
        <v>342</v>
      </c>
      <c r="I10" s="24"/>
    </row>
    <row r="11" spans="1:14" ht="124.5" customHeight="1" x14ac:dyDescent="0.25">
      <c r="A11" s="29">
        <v>6</v>
      </c>
      <c r="B11" s="22" t="s">
        <v>200</v>
      </c>
      <c r="C11" s="26" t="s">
        <v>275</v>
      </c>
      <c r="D11" s="26" t="s">
        <v>276</v>
      </c>
      <c r="E11" s="24" t="s">
        <v>265</v>
      </c>
      <c r="F11" s="24" t="s">
        <v>201</v>
      </c>
      <c r="G11" s="79">
        <v>1</v>
      </c>
      <c r="H11" s="84" t="s">
        <v>343</v>
      </c>
      <c r="I11" s="24"/>
    </row>
    <row r="12" spans="1:14" ht="69" customHeight="1" x14ac:dyDescent="0.25">
      <c r="A12" s="29">
        <v>7</v>
      </c>
      <c r="B12" s="22" t="s">
        <v>202</v>
      </c>
      <c r="C12" s="25" t="s">
        <v>203</v>
      </c>
      <c r="D12" s="24" t="s">
        <v>204</v>
      </c>
      <c r="E12" s="24" t="s">
        <v>205</v>
      </c>
      <c r="F12" s="24" t="s">
        <v>206</v>
      </c>
      <c r="G12" s="79">
        <v>1</v>
      </c>
      <c r="H12" s="84" t="s">
        <v>344</v>
      </c>
      <c r="I12" s="24"/>
    </row>
    <row r="13" spans="1:14" ht="121.5" customHeight="1" x14ac:dyDescent="0.25">
      <c r="A13" s="29">
        <v>8</v>
      </c>
      <c r="B13" s="22" t="s">
        <v>207</v>
      </c>
      <c r="C13" s="26" t="s">
        <v>208</v>
      </c>
      <c r="D13" s="23" t="s">
        <v>209</v>
      </c>
      <c r="E13" s="24" t="s">
        <v>210</v>
      </c>
      <c r="F13" s="24" t="s">
        <v>211</v>
      </c>
      <c r="G13" s="79">
        <v>1</v>
      </c>
      <c r="H13" s="84" t="s">
        <v>345</v>
      </c>
      <c r="I13" s="24"/>
    </row>
    <row r="14" spans="1:14" ht="89.25" customHeight="1" x14ac:dyDescent="0.25">
      <c r="A14" s="29">
        <v>9</v>
      </c>
      <c r="B14" s="22" t="s">
        <v>212</v>
      </c>
      <c r="C14" s="26" t="s">
        <v>213</v>
      </c>
      <c r="D14" s="23" t="s">
        <v>214</v>
      </c>
      <c r="E14" s="24" t="s">
        <v>215</v>
      </c>
      <c r="F14" s="24" t="s">
        <v>216</v>
      </c>
      <c r="G14" s="79">
        <v>1</v>
      </c>
      <c r="H14" s="84" t="s">
        <v>346</v>
      </c>
      <c r="I14" s="24"/>
    </row>
    <row r="15" spans="1:14" ht="99" customHeight="1" x14ac:dyDescent="0.25">
      <c r="A15" s="29">
        <v>10</v>
      </c>
      <c r="B15" s="22" t="s">
        <v>266</v>
      </c>
      <c r="C15" s="26" t="s">
        <v>267</v>
      </c>
      <c r="D15" s="24" t="s">
        <v>268</v>
      </c>
      <c r="E15" s="24" t="s">
        <v>217</v>
      </c>
      <c r="F15" s="24" t="s">
        <v>218</v>
      </c>
      <c r="G15" s="79">
        <v>0</v>
      </c>
      <c r="H15" s="84" t="s">
        <v>347</v>
      </c>
      <c r="I15" s="24"/>
    </row>
    <row r="16" spans="1:14" ht="122.25" customHeight="1" x14ac:dyDescent="0.25">
      <c r="A16" s="29">
        <v>11</v>
      </c>
      <c r="B16" s="22" t="s">
        <v>219</v>
      </c>
      <c r="C16" s="26" t="s">
        <v>220</v>
      </c>
      <c r="D16" s="24" t="s">
        <v>221</v>
      </c>
      <c r="E16" s="24" t="s">
        <v>269</v>
      </c>
      <c r="F16" s="24" t="s">
        <v>222</v>
      </c>
      <c r="G16" s="79">
        <v>1</v>
      </c>
      <c r="H16" s="84" t="s">
        <v>348</v>
      </c>
      <c r="I16" s="24"/>
    </row>
    <row r="17" spans="1:9" ht="110.25" customHeight="1" x14ac:dyDescent="0.25">
      <c r="A17" s="81">
        <v>12</v>
      </c>
      <c r="B17" s="22" t="s">
        <v>223</v>
      </c>
      <c r="C17" s="26" t="s">
        <v>224</v>
      </c>
      <c r="D17" s="24" t="s">
        <v>225</v>
      </c>
      <c r="E17" s="24" t="s">
        <v>226</v>
      </c>
      <c r="F17" s="23" t="s">
        <v>270</v>
      </c>
      <c r="G17" s="79">
        <v>1</v>
      </c>
      <c r="H17" s="84" t="s">
        <v>226</v>
      </c>
      <c r="I17" s="24"/>
    </row>
    <row r="18" spans="1:9" ht="75" x14ac:dyDescent="0.25">
      <c r="A18" s="29">
        <v>13</v>
      </c>
      <c r="B18" s="24" t="s">
        <v>227</v>
      </c>
      <c r="C18" s="24" t="s">
        <v>271</v>
      </c>
      <c r="D18" s="24" t="s">
        <v>272</v>
      </c>
      <c r="E18" s="24" t="s">
        <v>273</v>
      </c>
      <c r="F18" s="24" t="s">
        <v>228</v>
      </c>
      <c r="G18" s="79">
        <v>1</v>
      </c>
      <c r="H18" s="84" t="s">
        <v>349</v>
      </c>
      <c r="I18" s="24"/>
    </row>
    <row r="19" spans="1:9" ht="18.75" x14ac:dyDescent="0.25">
      <c r="A19" s="119" t="s">
        <v>34</v>
      </c>
      <c r="B19" s="120"/>
      <c r="C19" s="120"/>
      <c r="D19" s="120"/>
      <c r="E19" s="120"/>
      <c r="F19" s="121"/>
      <c r="G19" s="75">
        <f>G18+G17+G16+G15+G14+G13+G12+G11+G10+G9+G8+G7+G6</f>
        <v>12</v>
      </c>
      <c r="H19" s="82"/>
      <c r="I19" s="82"/>
    </row>
    <row r="20" spans="1:9" x14ac:dyDescent="0.25">
      <c r="A20" s="80"/>
      <c r="B20" s="117" t="s">
        <v>294</v>
      </c>
      <c r="C20" s="117"/>
      <c r="D20" s="118"/>
      <c r="E20" s="116" t="s">
        <v>350</v>
      </c>
      <c r="F20" s="116"/>
      <c r="G20" s="116"/>
      <c r="H20" s="116"/>
      <c r="I20" s="116"/>
    </row>
  </sheetData>
  <sheetProtection formatCells="0" formatColumns="0" formatRows="0" selectLockedCells="1"/>
  <mergeCells count="16">
    <mergeCell ref="G4:G5"/>
    <mergeCell ref="H4:H5"/>
    <mergeCell ref="I4:I5"/>
    <mergeCell ref="E20:I20"/>
    <mergeCell ref="B20:D20"/>
    <mergeCell ref="A19:F19"/>
    <mergeCell ref="A4:A5"/>
    <mergeCell ref="B4:B5"/>
    <mergeCell ref="C4:C5"/>
    <mergeCell ref="D4:D5"/>
    <mergeCell ref="E4:F4"/>
    <mergeCell ref="A3:C3"/>
    <mergeCell ref="D3:E3"/>
    <mergeCell ref="F3:I3"/>
    <mergeCell ref="A1:I1"/>
    <mergeCell ref="A2:I2"/>
  </mergeCells>
  <pageMargins left="0.5" right="0.3" top="0.35" bottom="0.31" header="0.3" footer="0.3"/>
  <pageSetup paperSize="9" scale="51"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39"/>
  <sheetViews>
    <sheetView view="pageBreakPreview" topLeftCell="B1" zoomScaleNormal="70" zoomScaleSheetLayoutView="100" workbookViewId="0">
      <selection activeCell="H7" sqref="H7"/>
    </sheetView>
  </sheetViews>
  <sheetFormatPr defaultRowHeight="15" x14ac:dyDescent="0.25"/>
  <cols>
    <col min="1" max="1" width="10.140625" bestFit="1" customWidth="1"/>
    <col min="2" max="2" width="35" customWidth="1"/>
    <col min="3" max="3" width="7" customWidth="1"/>
    <col min="4" max="4" width="10.5703125" hidden="1" customWidth="1"/>
    <col min="5" max="5" width="42.5703125" customWidth="1"/>
    <col min="6" max="6" width="33" customWidth="1"/>
    <col min="7" max="7" width="25.5703125" customWidth="1"/>
    <col min="8" max="8" width="28.85546875" customWidth="1"/>
    <col min="9" max="9" width="25.85546875" customWidth="1"/>
    <col min="10" max="10" width="10.140625" customWidth="1"/>
    <col min="11" max="11" width="49.28515625" customWidth="1"/>
  </cols>
  <sheetData>
    <row r="1" spans="1:20" ht="23.25" x14ac:dyDescent="0.3">
      <c r="A1" s="150" t="s">
        <v>229</v>
      </c>
      <c r="B1" s="150"/>
      <c r="C1" s="150"/>
      <c r="D1" s="150"/>
      <c r="E1" s="150"/>
      <c r="F1" s="150"/>
      <c r="G1" s="150"/>
      <c r="H1" s="150"/>
      <c r="I1" s="150"/>
      <c r="J1" s="150"/>
      <c r="K1" s="150"/>
      <c r="L1" s="47"/>
      <c r="M1" s="47"/>
      <c r="N1" s="47"/>
      <c r="O1" s="47"/>
      <c r="P1" s="47"/>
      <c r="Q1" s="47"/>
      <c r="R1" s="47"/>
      <c r="S1" s="47"/>
      <c r="T1" s="47"/>
    </row>
    <row r="2" spans="1:20" ht="23.25" x14ac:dyDescent="0.3">
      <c r="A2" s="151" t="s">
        <v>136</v>
      </c>
      <c r="B2" s="151"/>
      <c r="C2" s="151"/>
      <c r="D2" s="151"/>
      <c r="E2" s="151"/>
      <c r="F2" s="151"/>
      <c r="G2" s="151"/>
      <c r="H2" s="151"/>
      <c r="I2" s="151"/>
      <c r="J2" s="151"/>
      <c r="K2" s="151"/>
      <c r="L2" s="47"/>
      <c r="M2" s="47"/>
      <c r="N2" s="47"/>
      <c r="O2" s="47"/>
      <c r="P2" s="47"/>
      <c r="Q2" s="47"/>
      <c r="R2" s="47"/>
      <c r="S2" s="47"/>
      <c r="T2" s="47"/>
    </row>
    <row r="3" spans="1:20" ht="48" customHeight="1" x14ac:dyDescent="0.3">
      <c r="A3" s="96" t="s">
        <v>311</v>
      </c>
      <c r="B3" s="97"/>
      <c r="C3" s="97"/>
      <c r="D3" s="97"/>
      <c r="E3" s="154"/>
      <c r="F3" s="155" t="s">
        <v>286</v>
      </c>
      <c r="G3" s="155"/>
      <c r="H3" s="156" t="s">
        <v>352</v>
      </c>
      <c r="I3" s="156"/>
      <c r="J3" s="156"/>
      <c r="K3" s="156"/>
      <c r="L3" s="47"/>
      <c r="M3" s="47"/>
      <c r="N3" s="47"/>
      <c r="O3" s="47"/>
      <c r="P3" s="47"/>
      <c r="Q3" s="47"/>
      <c r="R3" s="47"/>
      <c r="S3" s="47"/>
      <c r="T3" s="47"/>
    </row>
    <row r="4" spans="1:20" ht="18.75" customHeight="1" x14ac:dyDescent="0.3">
      <c r="A4" s="152" t="s">
        <v>0</v>
      </c>
      <c r="B4" s="152" t="s">
        <v>6</v>
      </c>
      <c r="C4" s="152" t="s">
        <v>7</v>
      </c>
      <c r="D4" s="152" t="s">
        <v>8</v>
      </c>
      <c r="E4" s="152" t="s">
        <v>1</v>
      </c>
      <c r="F4" s="152" t="s">
        <v>2</v>
      </c>
      <c r="G4" s="157" t="s">
        <v>9</v>
      </c>
      <c r="H4" s="158"/>
      <c r="I4" s="159"/>
      <c r="J4" s="152" t="s">
        <v>10</v>
      </c>
      <c r="K4" s="152" t="s">
        <v>11</v>
      </c>
      <c r="L4" s="47"/>
      <c r="M4" s="47"/>
      <c r="N4" s="47"/>
      <c r="O4" s="47"/>
      <c r="P4" s="47"/>
      <c r="Q4" s="47"/>
      <c r="R4" s="47"/>
      <c r="S4" s="47"/>
      <c r="T4" s="47"/>
    </row>
    <row r="5" spans="1:20" ht="44.25" customHeight="1" x14ac:dyDescent="0.3">
      <c r="A5" s="153"/>
      <c r="B5" s="153"/>
      <c r="C5" s="153"/>
      <c r="D5" s="153"/>
      <c r="E5" s="153"/>
      <c r="F5" s="153"/>
      <c r="G5" s="36" t="s">
        <v>3</v>
      </c>
      <c r="H5" s="36" t="s">
        <v>4</v>
      </c>
      <c r="I5" s="36" t="s">
        <v>5</v>
      </c>
      <c r="J5" s="153"/>
      <c r="K5" s="153"/>
      <c r="L5" s="47"/>
      <c r="M5" s="47"/>
      <c r="N5" s="47"/>
      <c r="O5" s="47"/>
      <c r="P5" s="47"/>
      <c r="Q5" s="47"/>
      <c r="R5" s="47"/>
      <c r="S5" s="47"/>
      <c r="T5" s="47"/>
    </row>
    <row r="6" spans="1:20" ht="18.75" x14ac:dyDescent="0.3">
      <c r="A6" s="125" t="s">
        <v>14</v>
      </c>
      <c r="B6" s="126"/>
      <c r="C6" s="37"/>
      <c r="D6" s="37"/>
      <c r="E6" s="37"/>
      <c r="F6" s="37"/>
      <c r="G6" s="37"/>
      <c r="H6" s="37"/>
      <c r="I6" s="37"/>
      <c r="J6" s="37"/>
      <c r="K6" s="37"/>
      <c r="L6" s="47"/>
      <c r="M6" s="47"/>
      <c r="N6" s="47"/>
      <c r="O6" s="47"/>
      <c r="P6" s="47"/>
      <c r="Q6" s="47"/>
      <c r="R6" s="47"/>
      <c r="S6" s="47"/>
      <c r="T6" s="47"/>
    </row>
    <row r="7" spans="1:20" ht="156.75" customHeight="1" x14ac:dyDescent="0.3">
      <c r="A7" s="39">
        <v>1</v>
      </c>
      <c r="B7" s="6" t="s">
        <v>277</v>
      </c>
      <c r="C7" s="6"/>
      <c r="D7" s="53"/>
      <c r="E7" s="6" t="s">
        <v>92</v>
      </c>
      <c r="F7" s="6" t="s">
        <v>101</v>
      </c>
      <c r="G7" s="38" t="s">
        <v>102</v>
      </c>
      <c r="H7" s="38" t="s">
        <v>278</v>
      </c>
      <c r="I7" s="38" t="s">
        <v>94</v>
      </c>
      <c r="J7" s="52">
        <v>2</v>
      </c>
      <c r="K7" s="53" t="s">
        <v>331</v>
      </c>
      <c r="L7" s="47"/>
      <c r="M7" s="47"/>
      <c r="N7" s="47"/>
      <c r="O7" s="47"/>
      <c r="P7" s="47"/>
      <c r="Q7" s="47"/>
      <c r="R7" s="47"/>
      <c r="S7" s="47"/>
      <c r="T7" s="47"/>
    </row>
    <row r="8" spans="1:20" ht="157.5" customHeight="1" x14ac:dyDescent="0.3">
      <c r="A8" s="39">
        <v>2</v>
      </c>
      <c r="B8" s="6" t="s">
        <v>137</v>
      </c>
      <c r="C8" s="6" t="s">
        <v>243</v>
      </c>
      <c r="D8" s="53">
        <v>46428</v>
      </c>
      <c r="E8" s="6" t="s">
        <v>244</v>
      </c>
      <c r="F8" s="6" t="s">
        <v>279</v>
      </c>
      <c r="G8" s="38" t="s">
        <v>280</v>
      </c>
      <c r="H8" s="22" t="s">
        <v>103</v>
      </c>
      <c r="I8" s="22" t="s">
        <v>104</v>
      </c>
      <c r="J8" s="76">
        <v>3</v>
      </c>
      <c r="K8" s="77" t="s">
        <v>332</v>
      </c>
      <c r="L8" s="47"/>
      <c r="M8" s="47"/>
      <c r="N8" s="47"/>
      <c r="O8" s="47"/>
      <c r="P8" s="47"/>
      <c r="Q8" s="47"/>
      <c r="R8" s="47"/>
      <c r="S8" s="47"/>
      <c r="T8" s="47"/>
    </row>
    <row r="9" spans="1:20" ht="135.75" customHeight="1" x14ac:dyDescent="0.3">
      <c r="A9" s="39">
        <v>3</v>
      </c>
      <c r="B9" s="6" t="s">
        <v>15</v>
      </c>
      <c r="C9" s="6" t="s">
        <v>245</v>
      </c>
      <c r="D9" s="53" t="s">
        <v>305</v>
      </c>
      <c r="E9" s="6" t="s">
        <v>105</v>
      </c>
      <c r="F9" s="6" t="s">
        <v>281</v>
      </c>
      <c r="G9" s="38" t="s">
        <v>138</v>
      </c>
      <c r="H9" s="38" t="s">
        <v>139</v>
      </c>
      <c r="I9" s="38" t="s">
        <v>140</v>
      </c>
      <c r="J9" s="73">
        <v>2</v>
      </c>
      <c r="K9" s="53" t="s">
        <v>307</v>
      </c>
      <c r="L9" s="47"/>
      <c r="M9" s="47"/>
      <c r="N9" s="47"/>
      <c r="O9" s="47"/>
      <c r="P9" s="47"/>
      <c r="Q9" s="47"/>
      <c r="R9" s="47"/>
      <c r="S9" s="47"/>
      <c r="T9" s="47"/>
    </row>
    <row r="10" spans="1:20" ht="178.5" customHeight="1" x14ac:dyDescent="0.3">
      <c r="A10" s="39">
        <v>4</v>
      </c>
      <c r="B10" s="6" t="s">
        <v>35</v>
      </c>
      <c r="C10" s="6" t="s">
        <v>246</v>
      </c>
      <c r="D10" s="71">
        <v>24</v>
      </c>
      <c r="E10" s="6" t="s">
        <v>107</v>
      </c>
      <c r="F10" s="6" t="s">
        <v>106</v>
      </c>
      <c r="G10" s="38" t="s">
        <v>108</v>
      </c>
      <c r="H10" s="38" t="s">
        <v>109</v>
      </c>
      <c r="I10" s="38" t="s">
        <v>110</v>
      </c>
      <c r="J10" s="73">
        <v>3</v>
      </c>
      <c r="K10" s="53" t="s">
        <v>333</v>
      </c>
      <c r="L10" s="47"/>
      <c r="M10" s="47"/>
      <c r="N10" s="47"/>
      <c r="O10" s="47"/>
      <c r="P10" s="47"/>
      <c r="Q10" s="47"/>
      <c r="R10" s="47"/>
      <c r="S10" s="47"/>
      <c r="T10" s="47"/>
    </row>
    <row r="11" spans="1:20" ht="135" customHeight="1" x14ac:dyDescent="0.3">
      <c r="A11" s="39">
        <v>5</v>
      </c>
      <c r="B11" s="6" t="s">
        <v>284</v>
      </c>
      <c r="C11" s="127"/>
      <c r="D11" s="128"/>
      <c r="E11" s="41" t="s">
        <v>111</v>
      </c>
      <c r="F11" s="41" t="s">
        <v>112</v>
      </c>
      <c r="G11" s="41" t="s">
        <v>113</v>
      </c>
      <c r="H11" s="41" t="s">
        <v>114</v>
      </c>
      <c r="I11" s="41" t="s">
        <v>115</v>
      </c>
      <c r="J11" s="52">
        <v>3</v>
      </c>
      <c r="K11" s="53" t="s">
        <v>334</v>
      </c>
      <c r="L11" s="47"/>
      <c r="M11" s="47"/>
      <c r="N11" s="47"/>
      <c r="O11" s="47"/>
      <c r="P11" s="47"/>
      <c r="Q11" s="47"/>
      <c r="R11" s="47"/>
      <c r="S11" s="47"/>
      <c r="T11" s="47"/>
    </row>
    <row r="12" spans="1:20" ht="18.75" x14ac:dyDescent="0.3">
      <c r="A12" s="125" t="s">
        <v>141</v>
      </c>
      <c r="B12" s="126"/>
      <c r="C12" s="42"/>
      <c r="D12" s="42"/>
      <c r="E12" s="42"/>
      <c r="F12" s="42"/>
      <c r="G12" s="42"/>
      <c r="H12" s="42"/>
      <c r="I12" s="42"/>
      <c r="J12" s="40"/>
      <c r="K12" s="42"/>
      <c r="L12" s="47"/>
      <c r="M12" s="47"/>
      <c r="N12" s="47"/>
      <c r="O12" s="47"/>
      <c r="P12" s="47"/>
      <c r="Q12" s="47"/>
      <c r="R12" s="47"/>
      <c r="S12" s="47"/>
      <c r="T12" s="47"/>
    </row>
    <row r="13" spans="1:20" ht="120.75" customHeight="1" x14ac:dyDescent="0.3">
      <c r="A13" s="39">
        <v>6</v>
      </c>
      <c r="B13" s="6" t="s">
        <v>16</v>
      </c>
      <c r="C13" s="129"/>
      <c r="D13" s="130"/>
      <c r="E13" s="6" t="s">
        <v>116</v>
      </c>
      <c r="F13" s="6" t="s">
        <v>260</v>
      </c>
      <c r="G13" s="6" t="s">
        <v>117</v>
      </c>
      <c r="H13" s="6" t="s">
        <v>119</v>
      </c>
      <c r="I13" s="6" t="s">
        <v>118</v>
      </c>
      <c r="J13" s="52">
        <v>2</v>
      </c>
      <c r="K13" s="68" t="s">
        <v>335</v>
      </c>
      <c r="L13" s="47"/>
      <c r="M13" s="47"/>
      <c r="N13" s="47"/>
      <c r="O13" s="47"/>
      <c r="P13" s="47"/>
      <c r="Q13" s="47"/>
      <c r="R13" s="47"/>
      <c r="S13" s="47"/>
      <c r="T13" s="47"/>
    </row>
    <row r="14" spans="1:20" ht="84.75" customHeight="1" x14ac:dyDescent="0.3">
      <c r="A14" s="39">
        <v>7</v>
      </c>
      <c r="B14" s="6" t="s">
        <v>142</v>
      </c>
      <c r="C14" s="131"/>
      <c r="D14" s="132"/>
      <c r="E14" s="6" t="s">
        <v>143</v>
      </c>
      <c r="F14" s="6" t="s">
        <v>144</v>
      </c>
      <c r="G14" s="6" t="s">
        <v>145</v>
      </c>
      <c r="H14" s="6" t="s">
        <v>147</v>
      </c>
      <c r="I14" s="6" t="s">
        <v>148</v>
      </c>
      <c r="J14" s="52">
        <v>2</v>
      </c>
      <c r="K14" s="68" t="s">
        <v>336</v>
      </c>
      <c r="L14" s="47"/>
      <c r="M14" s="47"/>
      <c r="N14" s="47"/>
      <c r="O14" s="47"/>
      <c r="P14" s="47"/>
      <c r="Q14" s="47"/>
      <c r="R14" s="47"/>
      <c r="S14" s="47"/>
      <c r="T14" s="47"/>
    </row>
    <row r="15" spans="1:20" ht="118.5" customHeight="1" x14ac:dyDescent="0.3">
      <c r="A15" s="39">
        <v>8</v>
      </c>
      <c r="B15" s="6" t="s">
        <v>17</v>
      </c>
      <c r="C15" s="133"/>
      <c r="D15" s="134"/>
      <c r="E15" s="6" t="s">
        <v>120</v>
      </c>
      <c r="F15" s="6" t="s">
        <v>44</v>
      </c>
      <c r="G15" s="6" t="s">
        <v>95</v>
      </c>
      <c r="H15" s="6" t="s">
        <v>146</v>
      </c>
      <c r="I15" s="6" t="s">
        <v>121</v>
      </c>
      <c r="J15" s="52">
        <v>0</v>
      </c>
      <c r="K15" s="68" t="s">
        <v>296</v>
      </c>
      <c r="L15" s="47"/>
      <c r="M15" s="47"/>
      <c r="N15" s="47"/>
      <c r="O15" s="47"/>
      <c r="P15" s="47"/>
      <c r="Q15" s="47"/>
      <c r="R15" s="47"/>
      <c r="S15" s="47"/>
      <c r="T15" s="47"/>
    </row>
    <row r="16" spans="1:20" ht="82.5" customHeight="1" x14ac:dyDescent="0.3">
      <c r="A16" s="39">
        <v>9</v>
      </c>
      <c r="B16" s="6" t="s">
        <v>247</v>
      </c>
      <c r="C16" s="6" t="s">
        <v>249</v>
      </c>
      <c r="D16" s="67">
        <v>347</v>
      </c>
      <c r="E16" s="6" t="s">
        <v>248</v>
      </c>
      <c r="F16" s="6" t="s">
        <v>149</v>
      </c>
      <c r="G16" s="6" t="s">
        <v>287</v>
      </c>
      <c r="H16" s="6" t="s">
        <v>288</v>
      </c>
      <c r="I16" s="6" t="s">
        <v>289</v>
      </c>
      <c r="J16" s="52">
        <v>3</v>
      </c>
      <c r="K16" s="53" t="s">
        <v>322</v>
      </c>
      <c r="L16" s="47"/>
      <c r="M16" s="47"/>
      <c r="N16" s="47"/>
      <c r="O16" s="47"/>
      <c r="P16" s="47"/>
      <c r="Q16" s="47"/>
      <c r="R16" s="47"/>
      <c r="S16" s="47"/>
      <c r="T16" s="47"/>
    </row>
    <row r="17" spans="1:20" ht="96" customHeight="1" x14ac:dyDescent="0.3">
      <c r="A17" s="39">
        <v>10</v>
      </c>
      <c r="B17" s="6" t="s">
        <v>39</v>
      </c>
      <c r="C17" s="6" t="s">
        <v>250</v>
      </c>
      <c r="D17" s="67">
        <v>2011</v>
      </c>
      <c r="E17" s="6" t="s">
        <v>150</v>
      </c>
      <c r="F17" s="6" t="s">
        <v>52</v>
      </c>
      <c r="G17" s="6" t="s">
        <v>55</v>
      </c>
      <c r="H17" s="6" t="s">
        <v>54</v>
      </c>
      <c r="I17" s="6" t="s">
        <v>53</v>
      </c>
      <c r="J17" s="73">
        <v>3</v>
      </c>
      <c r="K17" s="68" t="s">
        <v>323</v>
      </c>
      <c r="L17" s="47"/>
      <c r="M17" s="47"/>
      <c r="N17" s="47"/>
      <c r="O17" s="47"/>
      <c r="P17" s="47"/>
      <c r="Q17" s="47"/>
      <c r="R17" s="47"/>
      <c r="S17" s="47"/>
      <c r="T17" s="47"/>
    </row>
    <row r="18" spans="1:20" ht="102" customHeight="1" x14ac:dyDescent="0.3">
      <c r="A18" s="39">
        <v>11</v>
      </c>
      <c r="B18" s="43" t="s">
        <v>133</v>
      </c>
      <c r="C18" s="45"/>
      <c r="D18" s="45"/>
      <c r="E18" s="44" t="s">
        <v>134</v>
      </c>
      <c r="F18" s="44" t="s">
        <v>45</v>
      </c>
      <c r="G18" s="44" t="s">
        <v>58</v>
      </c>
      <c r="H18" s="44" t="s">
        <v>57</v>
      </c>
      <c r="I18" s="44" t="s">
        <v>56</v>
      </c>
      <c r="J18" s="54">
        <v>2</v>
      </c>
      <c r="K18" s="74" t="s">
        <v>324</v>
      </c>
      <c r="L18" s="47"/>
      <c r="M18" s="47"/>
      <c r="N18" s="47"/>
      <c r="O18" s="47"/>
      <c r="P18" s="47"/>
      <c r="Q18" s="47"/>
      <c r="R18" s="47"/>
      <c r="S18" s="47"/>
      <c r="T18" s="47"/>
    </row>
    <row r="19" spans="1:20" ht="64.5" customHeight="1" x14ac:dyDescent="0.3">
      <c r="A19" s="39">
        <v>12</v>
      </c>
      <c r="B19" s="46" t="s">
        <v>251</v>
      </c>
      <c r="C19" s="6" t="s">
        <v>252</v>
      </c>
      <c r="D19" s="67">
        <v>3324</v>
      </c>
      <c r="E19" s="6" t="s">
        <v>165</v>
      </c>
      <c r="F19" s="6" t="s">
        <v>166</v>
      </c>
      <c r="G19" s="6" t="s">
        <v>167</v>
      </c>
      <c r="H19" s="6" t="s">
        <v>168</v>
      </c>
      <c r="I19" s="6" t="s">
        <v>169</v>
      </c>
      <c r="J19" s="52">
        <v>3</v>
      </c>
      <c r="K19" s="53" t="s">
        <v>325</v>
      </c>
      <c r="L19" s="47"/>
      <c r="M19" s="47"/>
      <c r="N19" s="47"/>
      <c r="O19" s="47"/>
      <c r="P19" s="47"/>
      <c r="Q19" s="47"/>
      <c r="R19" s="47"/>
      <c r="S19" s="47"/>
      <c r="T19" s="47"/>
    </row>
    <row r="20" spans="1:20" ht="88.5" customHeight="1" x14ac:dyDescent="0.3">
      <c r="A20" s="39">
        <v>13</v>
      </c>
      <c r="B20" s="46" t="s">
        <v>253</v>
      </c>
      <c r="C20" s="6" t="s">
        <v>254</v>
      </c>
      <c r="D20" s="72">
        <v>531</v>
      </c>
      <c r="E20" s="6" t="s">
        <v>170</v>
      </c>
      <c r="F20" s="6" t="s">
        <v>166</v>
      </c>
      <c r="G20" s="6" t="s">
        <v>171</v>
      </c>
      <c r="H20" s="6" t="s">
        <v>172</v>
      </c>
      <c r="I20" s="6" t="s">
        <v>173</v>
      </c>
      <c r="J20" s="52">
        <v>3</v>
      </c>
      <c r="K20" s="53" t="s">
        <v>326</v>
      </c>
      <c r="L20" s="47"/>
      <c r="M20" s="47"/>
      <c r="N20" s="47"/>
      <c r="O20" s="47"/>
      <c r="P20" s="47"/>
      <c r="Q20" s="47"/>
      <c r="R20" s="47"/>
      <c r="S20" s="47"/>
      <c r="T20" s="47"/>
    </row>
    <row r="21" spans="1:20" ht="18.75" x14ac:dyDescent="0.3">
      <c r="A21" s="125" t="s">
        <v>12</v>
      </c>
      <c r="B21" s="126"/>
      <c r="C21" s="37"/>
      <c r="D21" s="37"/>
      <c r="E21" s="37"/>
      <c r="F21" s="37"/>
      <c r="G21" s="37"/>
      <c r="H21" s="37"/>
      <c r="I21" s="37"/>
      <c r="J21" s="40"/>
      <c r="K21" s="37"/>
      <c r="L21" s="47"/>
      <c r="M21" s="47"/>
      <c r="N21" s="47"/>
      <c r="O21" s="47"/>
      <c r="P21" s="47"/>
      <c r="Q21" s="47"/>
      <c r="R21" s="47"/>
      <c r="S21" s="47"/>
      <c r="T21" s="47"/>
    </row>
    <row r="22" spans="1:20" ht="95.25" customHeight="1" x14ac:dyDescent="0.3">
      <c r="A22" s="39">
        <v>14</v>
      </c>
      <c r="B22" s="46" t="s">
        <v>161</v>
      </c>
      <c r="C22" s="127"/>
      <c r="D22" s="128"/>
      <c r="E22" s="6" t="s">
        <v>40</v>
      </c>
      <c r="F22" s="6" t="s">
        <v>151</v>
      </c>
      <c r="G22" s="6" t="s">
        <v>162</v>
      </c>
      <c r="H22" s="6" t="s">
        <v>163</v>
      </c>
      <c r="I22" s="6" t="s">
        <v>164</v>
      </c>
      <c r="J22" s="73">
        <v>0</v>
      </c>
      <c r="K22" s="68" t="s">
        <v>327</v>
      </c>
      <c r="L22" s="47"/>
      <c r="M22" s="47"/>
      <c r="N22" s="47"/>
      <c r="O22" s="47"/>
      <c r="P22" s="47"/>
      <c r="Q22" s="47"/>
      <c r="R22" s="47"/>
      <c r="S22" s="47"/>
      <c r="T22" s="47"/>
    </row>
    <row r="23" spans="1:20" ht="79.5" customHeight="1" x14ac:dyDescent="0.3">
      <c r="A23" s="39">
        <v>15</v>
      </c>
      <c r="B23" s="6" t="s">
        <v>41</v>
      </c>
      <c r="C23" s="6" t="s">
        <v>255</v>
      </c>
      <c r="D23" s="67">
        <v>80</v>
      </c>
      <c r="E23" s="6" t="s">
        <v>18</v>
      </c>
      <c r="F23" s="6" t="s">
        <v>51</v>
      </c>
      <c r="G23" s="6" t="s">
        <v>60</v>
      </c>
      <c r="H23" s="6" t="s">
        <v>59</v>
      </c>
      <c r="I23" s="6" t="s">
        <v>61</v>
      </c>
      <c r="J23" s="52">
        <v>1</v>
      </c>
      <c r="K23" s="68" t="s">
        <v>328</v>
      </c>
      <c r="L23" s="47"/>
      <c r="M23" s="47"/>
      <c r="N23" s="47"/>
      <c r="O23" s="47"/>
      <c r="P23" s="47"/>
      <c r="Q23" s="47"/>
      <c r="R23" s="47"/>
      <c r="S23" s="47"/>
      <c r="T23" s="47"/>
    </row>
    <row r="24" spans="1:20" ht="80.25" customHeight="1" x14ac:dyDescent="0.3">
      <c r="A24" s="39">
        <v>16</v>
      </c>
      <c r="B24" s="6" t="s">
        <v>42</v>
      </c>
      <c r="C24" s="6" t="s">
        <v>256</v>
      </c>
      <c r="D24" s="67">
        <v>2035</v>
      </c>
      <c r="E24" s="6" t="s">
        <v>19</v>
      </c>
      <c r="F24" s="6" t="s">
        <v>50</v>
      </c>
      <c r="G24" s="6" t="s">
        <v>64</v>
      </c>
      <c r="H24" s="6" t="s">
        <v>62</v>
      </c>
      <c r="I24" s="6" t="s">
        <v>63</v>
      </c>
      <c r="J24" s="52">
        <v>0</v>
      </c>
      <c r="K24" s="68" t="s">
        <v>308</v>
      </c>
      <c r="L24" s="47"/>
      <c r="M24" s="47"/>
      <c r="N24" s="47"/>
      <c r="O24" s="47"/>
      <c r="P24" s="47"/>
      <c r="Q24" s="47"/>
      <c r="R24" s="47"/>
      <c r="S24" s="47"/>
      <c r="T24" s="47"/>
    </row>
    <row r="25" spans="1:20" ht="93.75" x14ac:dyDescent="0.3">
      <c r="A25" s="39">
        <v>17</v>
      </c>
      <c r="B25" s="6" t="s">
        <v>135</v>
      </c>
      <c r="C25" s="127"/>
      <c r="D25" s="128"/>
      <c r="E25" s="6" t="s">
        <v>152</v>
      </c>
      <c r="F25" s="6" t="s">
        <v>282</v>
      </c>
      <c r="G25" s="6" t="s">
        <v>153</v>
      </c>
      <c r="H25" s="6" t="s">
        <v>154</v>
      </c>
      <c r="I25" s="6" t="s">
        <v>155</v>
      </c>
      <c r="J25" s="73">
        <v>0</v>
      </c>
      <c r="K25" s="68" t="s">
        <v>329</v>
      </c>
      <c r="L25" s="47"/>
      <c r="M25" s="47"/>
      <c r="N25" s="47"/>
      <c r="O25" s="47"/>
      <c r="P25" s="47"/>
      <c r="Q25" s="47"/>
      <c r="R25" s="47"/>
      <c r="S25" s="47"/>
      <c r="T25" s="47"/>
    </row>
    <row r="26" spans="1:20" s="11" customFormat="1" ht="18.75" x14ac:dyDescent="0.3">
      <c r="A26" s="135" t="s">
        <v>233</v>
      </c>
      <c r="B26" s="136"/>
      <c r="C26" s="136"/>
      <c r="D26" s="136"/>
      <c r="E26" s="136"/>
      <c r="F26" s="48"/>
      <c r="G26" s="48"/>
      <c r="H26" s="48"/>
      <c r="I26" s="48"/>
      <c r="J26" s="48"/>
      <c r="K26" s="48"/>
      <c r="L26" s="47"/>
      <c r="M26" s="47"/>
      <c r="N26" s="47"/>
      <c r="O26" s="47"/>
      <c r="P26" s="47"/>
      <c r="Q26" s="47"/>
      <c r="R26" s="47"/>
      <c r="S26" s="47"/>
      <c r="T26" s="47"/>
    </row>
    <row r="27" spans="1:20" ht="18.75" x14ac:dyDescent="0.3">
      <c r="A27" s="125" t="s">
        <v>13</v>
      </c>
      <c r="B27" s="126"/>
      <c r="C27" s="42"/>
      <c r="D27" s="42"/>
      <c r="E27" s="42"/>
      <c r="F27" s="42"/>
      <c r="G27" s="42"/>
      <c r="H27" s="42"/>
      <c r="I27" s="42"/>
      <c r="J27" s="40"/>
      <c r="K27" s="37"/>
      <c r="L27" s="47"/>
      <c r="M27" s="47"/>
      <c r="N27" s="47"/>
      <c r="O27" s="47"/>
      <c r="P27" s="47"/>
      <c r="Q27" s="47"/>
      <c r="R27" s="47"/>
      <c r="S27" s="47"/>
      <c r="T27" s="47"/>
    </row>
    <row r="28" spans="1:20" ht="117.75" customHeight="1" x14ac:dyDescent="0.3">
      <c r="A28" s="39">
        <v>18</v>
      </c>
      <c r="B28" s="78" t="s">
        <v>156</v>
      </c>
      <c r="C28" s="127"/>
      <c r="D28" s="128"/>
      <c r="E28" s="6" t="s">
        <v>234</v>
      </c>
      <c r="F28" s="6" t="s">
        <v>283</v>
      </c>
      <c r="G28" s="6" t="s">
        <v>123</v>
      </c>
      <c r="H28" s="6" t="s">
        <v>126</v>
      </c>
      <c r="I28" s="6" t="s">
        <v>124</v>
      </c>
      <c r="J28" s="52">
        <v>0</v>
      </c>
      <c r="K28" s="53" t="s">
        <v>330</v>
      </c>
      <c r="L28" s="47"/>
      <c r="M28" s="47"/>
      <c r="N28" s="47"/>
      <c r="O28" s="47"/>
      <c r="P28" s="47"/>
      <c r="Q28" s="47"/>
      <c r="R28" s="47"/>
      <c r="S28" s="47"/>
      <c r="T28" s="47"/>
    </row>
    <row r="29" spans="1:20" ht="21" customHeight="1" x14ac:dyDescent="0.3">
      <c r="A29" s="125" t="s">
        <v>20</v>
      </c>
      <c r="B29" s="138"/>
      <c r="C29" s="37"/>
      <c r="D29" s="37"/>
      <c r="E29" s="37"/>
      <c r="F29" s="37"/>
      <c r="G29" s="37"/>
      <c r="H29" s="37"/>
      <c r="I29" s="37"/>
      <c r="J29" s="40"/>
      <c r="K29" s="37"/>
      <c r="L29" s="47"/>
      <c r="M29" s="47"/>
      <c r="N29" s="47"/>
      <c r="O29" s="47"/>
      <c r="P29" s="47"/>
      <c r="Q29" s="47"/>
      <c r="R29" s="47"/>
      <c r="S29" s="47"/>
      <c r="T29" s="47"/>
    </row>
    <row r="30" spans="1:20" ht="106.5" customHeight="1" x14ac:dyDescent="0.3">
      <c r="A30" s="39">
        <v>19</v>
      </c>
      <c r="B30" s="6" t="s">
        <v>21</v>
      </c>
      <c r="C30" s="129"/>
      <c r="D30" s="130"/>
      <c r="E30" s="6" t="s">
        <v>125</v>
      </c>
      <c r="F30" s="6" t="s">
        <v>46</v>
      </c>
      <c r="G30" s="26" t="s">
        <v>65</v>
      </c>
      <c r="H30" s="41" t="s">
        <v>83</v>
      </c>
      <c r="I30" s="41" t="s">
        <v>84</v>
      </c>
      <c r="J30" s="52">
        <v>3</v>
      </c>
      <c r="K30" s="77" t="s">
        <v>297</v>
      </c>
      <c r="L30" s="47"/>
      <c r="M30" s="47"/>
      <c r="N30" s="47"/>
      <c r="O30" s="47"/>
      <c r="P30" s="47"/>
      <c r="Q30" s="47"/>
      <c r="R30" s="47"/>
      <c r="S30" s="47"/>
      <c r="T30" s="47"/>
    </row>
    <row r="31" spans="1:20" ht="85.5" customHeight="1" x14ac:dyDescent="0.3">
      <c r="A31" s="39">
        <v>20</v>
      </c>
      <c r="B31" s="6" t="s">
        <v>22</v>
      </c>
      <c r="C31" s="131"/>
      <c r="D31" s="132"/>
      <c r="E31" s="6" t="s">
        <v>36</v>
      </c>
      <c r="F31" s="6" t="s">
        <v>122</v>
      </c>
      <c r="G31" s="38" t="s">
        <v>85</v>
      </c>
      <c r="H31" s="38" t="s">
        <v>86</v>
      </c>
      <c r="I31" s="38" t="s">
        <v>87</v>
      </c>
      <c r="J31" s="52">
        <v>2</v>
      </c>
      <c r="K31" s="77" t="s">
        <v>298</v>
      </c>
      <c r="L31" s="47"/>
      <c r="M31" s="47"/>
      <c r="N31" s="47"/>
      <c r="O31" s="47"/>
      <c r="P31" s="47"/>
      <c r="Q31" s="47"/>
      <c r="R31" s="47"/>
      <c r="S31" s="47"/>
      <c r="T31" s="47"/>
    </row>
    <row r="32" spans="1:20" ht="124.5" customHeight="1" x14ac:dyDescent="0.3">
      <c r="A32" s="39">
        <v>21</v>
      </c>
      <c r="B32" s="46" t="s">
        <v>23</v>
      </c>
      <c r="C32" s="131"/>
      <c r="D32" s="132"/>
      <c r="E32" s="6" t="s">
        <v>37</v>
      </c>
      <c r="F32" s="6" t="s">
        <v>47</v>
      </c>
      <c r="G32" s="38" t="s">
        <v>157</v>
      </c>
      <c r="H32" s="38" t="s">
        <v>158</v>
      </c>
      <c r="I32" s="38" t="s">
        <v>159</v>
      </c>
      <c r="J32" s="52">
        <v>3</v>
      </c>
      <c r="K32" s="77" t="s">
        <v>299</v>
      </c>
      <c r="L32" s="47"/>
      <c r="M32" s="47"/>
      <c r="N32" s="47"/>
      <c r="O32" s="47"/>
      <c r="P32" s="47"/>
      <c r="Q32" s="47"/>
      <c r="R32" s="47"/>
      <c r="S32" s="47"/>
      <c r="T32" s="47"/>
    </row>
    <row r="33" spans="1:20" ht="93.75" x14ac:dyDescent="0.3">
      <c r="A33" s="39">
        <v>22</v>
      </c>
      <c r="B33" s="46" t="s">
        <v>24</v>
      </c>
      <c r="C33" s="131"/>
      <c r="D33" s="132"/>
      <c r="E33" s="6" t="s">
        <v>88</v>
      </c>
      <c r="F33" s="6" t="s">
        <v>48</v>
      </c>
      <c r="G33" s="38" t="s">
        <v>90</v>
      </c>
      <c r="H33" s="38" t="s">
        <v>89</v>
      </c>
      <c r="I33" s="38" t="s">
        <v>91</v>
      </c>
      <c r="J33" s="52">
        <v>3</v>
      </c>
      <c r="K33" s="77" t="s">
        <v>337</v>
      </c>
      <c r="L33" s="47"/>
      <c r="M33" s="47"/>
      <c r="N33" s="47"/>
      <c r="O33" s="47"/>
      <c r="P33" s="47"/>
      <c r="Q33" s="47"/>
      <c r="R33" s="47"/>
      <c r="S33" s="47"/>
      <c r="T33" s="47"/>
    </row>
    <row r="34" spans="1:20" ht="99" customHeight="1" x14ac:dyDescent="0.3">
      <c r="A34" s="39">
        <v>23</v>
      </c>
      <c r="B34" s="46" t="s">
        <v>25</v>
      </c>
      <c r="C34" s="133"/>
      <c r="D34" s="134"/>
      <c r="E34" s="6" t="s">
        <v>38</v>
      </c>
      <c r="F34" s="6" t="s">
        <v>49</v>
      </c>
      <c r="G34" s="38" t="s">
        <v>66</v>
      </c>
      <c r="H34" s="38" t="s">
        <v>67</v>
      </c>
      <c r="I34" s="38" t="s">
        <v>68</v>
      </c>
      <c r="J34" s="52">
        <v>3</v>
      </c>
      <c r="K34" s="77" t="s">
        <v>300</v>
      </c>
      <c r="L34" s="47"/>
      <c r="M34" s="47"/>
      <c r="N34" s="47"/>
      <c r="O34" s="47"/>
      <c r="P34" s="47"/>
      <c r="Q34" s="47"/>
      <c r="R34" s="47"/>
      <c r="S34" s="47"/>
      <c r="T34" s="47"/>
    </row>
    <row r="35" spans="1:20" s="11" customFormat="1" ht="18.75" x14ac:dyDescent="0.3">
      <c r="A35" s="137" t="s">
        <v>239</v>
      </c>
      <c r="B35" s="137"/>
      <c r="C35" s="137"/>
      <c r="D35" s="137"/>
      <c r="E35" s="137"/>
      <c r="F35" s="137"/>
      <c r="G35" s="147" t="s">
        <v>240</v>
      </c>
      <c r="H35" s="148"/>
      <c r="I35" s="149"/>
      <c r="J35" s="57">
        <f>J7+J8+J9+J10+J11+J13+J14+J15+J16+J17+J18+J19+J20+J22+J23+J24+J25</f>
        <v>32</v>
      </c>
      <c r="K35" s="35"/>
      <c r="L35" s="47"/>
      <c r="M35" s="47"/>
      <c r="N35" s="47"/>
      <c r="O35" s="47"/>
      <c r="P35" s="47"/>
      <c r="Q35" s="47"/>
      <c r="R35" s="47"/>
      <c r="S35" s="47"/>
      <c r="T35" s="47"/>
    </row>
    <row r="36" spans="1:20" s="11" customFormat="1" ht="18.75" x14ac:dyDescent="0.3">
      <c r="A36" s="137" t="s">
        <v>241</v>
      </c>
      <c r="B36" s="137"/>
      <c r="C36" s="137"/>
      <c r="D36" s="137"/>
      <c r="E36" s="137"/>
      <c r="F36" s="137"/>
      <c r="G36" s="147" t="s">
        <v>242</v>
      </c>
      <c r="H36" s="148"/>
      <c r="I36" s="149"/>
      <c r="J36" s="50">
        <f>J28+J30+J31+J32+J33+J34</f>
        <v>14</v>
      </c>
      <c r="K36" s="35"/>
      <c r="L36" s="47"/>
      <c r="M36" s="47"/>
      <c r="N36" s="47"/>
      <c r="O36" s="47"/>
      <c r="P36" s="47"/>
      <c r="Q36" s="47"/>
      <c r="R36" s="47"/>
      <c r="S36" s="47"/>
      <c r="T36" s="47"/>
    </row>
    <row r="37" spans="1:20" ht="18.75" x14ac:dyDescent="0.3">
      <c r="A37" s="144" t="s">
        <v>160</v>
      </c>
      <c r="B37" s="145"/>
      <c r="C37" s="145"/>
      <c r="D37" s="145"/>
      <c r="E37" s="145"/>
      <c r="F37" s="145"/>
      <c r="G37" s="145"/>
      <c r="H37" s="145"/>
      <c r="I37" s="146"/>
      <c r="J37" s="50">
        <f>J35+J36</f>
        <v>46</v>
      </c>
      <c r="K37" s="49"/>
      <c r="L37" s="47"/>
      <c r="M37" s="47"/>
      <c r="N37" s="47"/>
      <c r="O37" s="47"/>
      <c r="P37" s="47"/>
      <c r="Q37" s="47"/>
      <c r="R37" s="47"/>
      <c r="S37" s="47"/>
      <c r="T37" s="47"/>
    </row>
    <row r="38" spans="1:20" ht="21" x14ac:dyDescent="0.3">
      <c r="A38" s="139" t="s">
        <v>294</v>
      </c>
      <c r="B38" s="140"/>
      <c r="C38" s="140"/>
      <c r="D38" s="140"/>
      <c r="E38" s="141"/>
      <c r="F38" s="142" t="s">
        <v>316</v>
      </c>
      <c r="G38" s="143"/>
      <c r="H38" s="143"/>
      <c r="I38" s="143"/>
      <c r="J38" s="143"/>
      <c r="K38" s="143"/>
    </row>
    <row r="39" spans="1:20" x14ac:dyDescent="0.25">
      <c r="A39" s="1"/>
      <c r="B39" s="4"/>
      <c r="C39" s="1"/>
      <c r="D39" s="1"/>
      <c r="E39" s="1"/>
      <c r="F39" s="1"/>
      <c r="G39" s="1"/>
      <c r="H39" s="1"/>
      <c r="I39" s="1"/>
      <c r="J39" s="1"/>
      <c r="K39" s="1"/>
    </row>
  </sheetData>
  <sheetProtection formatCells="0" formatColumns="0" formatRows="0" selectLockedCells="1"/>
  <mergeCells count="33">
    <mergeCell ref="A1:K1"/>
    <mergeCell ref="A2:K2"/>
    <mergeCell ref="B4:B5"/>
    <mergeCell ref="A4:A5"/>
    <mergeCell ref="C4:C5"/>
    <mergeCell ref="A3:E3"/>
    <mergeCell ref="F3:G3"/>
    <mergeCell ref="E4:E5"/>
    <mergeCell ref="H3:K3"/>
    <mergeCell ref="F4:F5"/>
    <mergeCell ref="J4:J5"/>
    <mergeCell ref="K4:K5"/>
    <mergeCell ref="D4:D5"/>
    <mergeCell ref="G4:I4"/>
    <mergeCell ref="A36:F36"/>
    <mergeCell ref="A29:B29"/>
    <mergeCell ref="C28:D28"/>
    <mergeCell ref="A38:E38"/>
    <mergeCell ref="F38:K38"/>
    <mergeCell ref="C30:D34"/>
    <mergeCell ref="A37:I37"/>
    <mergeCell ref="G35:I35"/>
    <mergeCell ref="G36:I36"/>
    <mergeCell ref="A35:F35"/>
    <mergeCell ref="A6:B6"/>
    <mergeCell ref="A12:B12"/>
    <mergeCell ref="A21:B21"/>
    <mergeCell ref="A27:B27"/>
    <mergeCell ref="C11:D11"/>
    <mergeCell ref="C25:D25"/>
    <mergeCell ref="C22:D22"/>
    <mergeCell ref="C13:D15"/>
    <mergeCell ref="A26:E26"/>
  </mergeCells>
  <pageMargins left="0.75" right="0" top="0.75" bottom="0.75" header="0.3" footer="0.3"/>
  <pageSetup paperSize="9" scale="5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8"/>
  <sheetViews>
    <sheetView workbookViewId="0">
      <selection activeCell="G2" sqref="G2:H2"/>
    </sheetView>
  </sheetViews>
  <sheetFormatPr defaultRowHeight="15" x14ac:dyDescent="0.25"/>
  <cols>
    <col min="2" max="2" width="17.7109375" customWidth="1"/>
    <col min="3" max="3" width="18.85546875" customWidth="1"/>
    <col min="4" max="4" width="13.42578125" customWidth="1"/>
    <col min="5" max="5" width="13.7109375" customWidth="1"/>
    <col min="6" max="6" width="10.28515625" customWidth="1"/>
    <col min="8" max="8" width="10.42578125" customWidth="1"/>
  </cols>
  <sheetData>
    <row r="1" spans="1:16" x14ac:dyDescent="0.25">
      <c r="A1" s="179" t="s">
        <v>293</v>
      </c>
      <c r="B1" s="179"/>
      <c r="C1" s="179"/>
      <c r="D1" s="179"/>
      <c r="E1" s="179"/>
      <c r="F1" s="179"/>
      <c r="G1" s="179"/>
      <c r="H1" s="179"/>
    </row>
    <row r="2" spans="1:16" ht="30.75" customHeight="1" x14ac:dyDescent="0.3">
      <c r="A2" s="177" t="s">
        <v>285</v>
      </c>
      <c r="B2" s="178"/>
      <c r="C2" s="62" t="s">
        <v>312</v>
      </c>
      <c r="D2" s="62" t="s">
        <v>314</v>
      </c>
      <c r="E2" s="62" t="s">
        <v>313</v>
      </c>
      <c r="F2" s="63" t="s">
        <v>292</v>
      </c>
      <c r="G2" s="175" t="s">
        <v>315</v>
      </c>
      <c r="H2" s="176"/>
      <c r="I2" s="47"/>
      <c r="J2" s="47"/>
      <c r="K2" s="47"/>
      <c r="L2" s="47"/>
      <c r="M2" s="47"/>
      <c r="N2" s="47"/>
      <c r="O2" s="47"/>
      <c r="P2" s="47"/>
    </row>
    <row r="3" spans="1:16" ht="15" customHeight="1" x14ac:dyDescent="0.25">
      <c r="A3" s="162" t="s">
        <v>69</v>
      </c>
      <c r="B3" s="163"/>
      <c r="C3" s="163"/>
      <c r="D3" s="163"/>
      <c r="E3" s="163"/>
      <c r="F3" s="163"/>
      <c r="G3" s="163"/>
      <c r="H3" s="164"/>
    </row>
    <row r="4" spans="1:16" ht="22.9" customHeight="1" x14ac:dyDescent="0.25">
      <c r="A4" s="2"/>
      <c r="B4" s="2" t="s">
        <v>70</v>
      </c>
      <c r="C4" s="2" t="s">
        <v>71</v>
      </c>
      <c r="D4" s="2" t="s">
        <v>72</v>
      </c>
      <c r="E4" s="2" t="s">
        <v>73</v>
      </c>
      <c r="F4" s="165" t="s">
        <v>74</v>
      </c>
      <c r="G4" s="165"/>
      <c r="H4" s="165"/>
    </row>
    <row r="5" spans="1:16" x14ac:dyDescent="0.25">
      <c r="A5" s="167" t="s">
        <v>75</v>
      </c>
      <c r="B5" s="167"/>
      <c r="C5" s="167"/>
      <c r="D5" s="167"/>
      <c r="E5" s="167"/>
      <c r="F5" s="167"/>
      <c r="G5" s="167"/>
      <c r="H5" s="167"/>
    </row>
    <row r="6" spans="1:16" ht="24" x14ac:dyDescent="0.25">
      <c r="A6" s="2">
        <v>1</v>
      </c>
      <c r="B6" s="3" t="s">
        <v>26</v>
      </c>
      <c r="C6" s="2">
        <v>9</v>
      </c>
      <c r="D6" s="2">
        <v>9</v>
      </c>
      <c r="E6" s="9">
        <v>7</v>
      </c>
      <c r="F6" s="168">
        <v>80</v>
      </c>
      <c r="G6" s="168"/>
      <c r="H6" s="168"/>
    </row>
    <row r="7" spans="1:16" ht="15.75" x14ac:dyDescent="0.25">
      <c r="A7" s="2">
        <v>2</v>
      </c>
      <c r="B7" s="3" t="s">
        <v>76</v>
      </c>
      <c r="C7" s="2">
        <v>13</v>
      </c>
      <c r="D7" s="2">
        <v>13</v>
      </c>
      <c r="E7" s="9">
        <v>9</v>
      </c>
      <c r="F7" s="169">
        <v>70</v>
      </c>
      <c r="G7" s="170"/>
      <c r="H7" s="171"/>
    </row>
    <row r="8" spans="1:16" ht="15" customHeight="1" x14ac:dyDescent="0.25">
      <c r="A8" s="172" t="s">
        <v>290</v>
      </c>
      <c r="B8" s="172"/>
      <c r="C8" s="172"/>
      <c r="D8" s="172"/>
      <c r="E8" s="172"/>
      <c r="F8" s="172"/>
      <c r="G8" s="172"/>
      <c r="H8" s="172"/>
    </row>
    <row r="9" spans="1:16" ht="24" x14ac:dyDescent="0.25">
      <c r="A9" s="2"/>
      <c r="B9" s="2" t="s">
        <v>70</v>
      </c>
      <c r="C9" s="2" t="s">
        <v>72</v>
      </c>
      <c r="D9" s="2" t="s">
        <v>77</v>
      </c>
      <c r="E9" s="2" t="s">
        <v>78</v>
      </c>
      <c r="F9" s="165" t="s">
        <v>232</v>
      </c>
      <c r="G9" s="165"/>
      <c r="H9" s="59" t="s">
        <v>11</v>
      </c>
      <c r="I9" s="51"/>
    </row>
    <row r="10" spans="1:16" ht="24" x14ac:dyDescent="0.25">
      <c r="A10" s="2">
        <v>1</v>
      </c>
      <c r="B10" s="3" t="s">
        <v>26</v>
      </c>
      <c r="C10" s="2">
        <f>D6</f>
        <v>9</v>
      </c>
      <c r="D10" s="9">
        <f>'Organisational Capacity'!C14</f>
        <v>7</v>
      </c>
      <c r="E10" s="10">
        <f>D10/C10*100</f>
        <v>77.777777777777786</v>
      </c>
      <c r="F10" s="166" t="s">
        <v>306</v>
      </c>
      <c r="G10" s="166"/>
      <c r="H10" s="61"/>
    </row>
    <row r="11" spans="1:16" ht="15.75" x14ac:dyDescent="0.25">
      <c r="A11" s="2">
        <v>2</v>
      </c>
      <c r="B11" s="3" t="s">
        <v>76</v>
      </c>
      <c r="C11" s="2">
        <v>13</v>
      </c>
      <c r="D11" s="9">
        <f>'Finance '!G19</f>
        <v>12</v>
      </c>
      <c r="E11" s="10">
        <f>D11/C11*100</f>
        <v>92.307692307692307</v>
      </c>
      <c r="F11" s="166" t="s">
        <v>306</v>
      </c>
      <c r="G11" s="166"/>
      <c r="H11" s="61"/>
    </row>
    <row r="12" spans="1:16" ht="15" customHeight="1" x14ac:dyDescent="0.25">
      <c r="A12" s="172" t="s">
        <v>291</v>
      </c>
      <c r="B12" s="172"/>
      <c r="C12" s="172"/>
      <c r="D12" s="172"/>
      <c r="E12" s="172"/>
      <c r="F12" s="172"/>
      <c r="G12" s="172"/>
      <c r="H12" s="172"/>
    </row>
    <row r="13" spans="1:16" x14ac:dyDescent="0.25">
      <c r="A13" s="174" t="s">
        <v>79</v>
      </c>
      <c r="B13" s="174"/>
      <c r="C13" s="174"/>
      <c r="D13" s="174"/>
      <c r="E13" s="174"/>
      <c r="F13" s="174"/>
      <c r="G13" s="174"/>
      <c r="H13" s="174"/>
    </row>
    <row r="14" spans="1:16" ht="36" x14ac:dyDescent="0.25">
      <c r="A14" s="7" t="s">
        <v>80</v>
      </c>
      <c r="B14" s="7" t="s">
        <v>70</v>
      </c>
      <c r="C14" s="7" t="s">
        <v>81</v>
      </c>
      <c r="D14" s="7" t="s">
        <v>235</v>
      </c>
      <c r="E14" s="7" t="s">
        <v>236</v>
      </c>
      <c r="F14" s="7" t="s">
        <v>237</v>
      </c>
      <c r="G14" s="7" t="s">
        <v>238</v>
      </c>
      <c r="H14" s="7" t="s">
        <v>82</v>
      </c>
    </row>
    <row r="15" spans="1:16" x14ac:dyDescent="0.25">
      <c r="A15" s="13">
        <v>1</v>
      </c>
      <c r="B15" s="8" t="s">
        <v>127</v>
      </c>
      <c r="C15" s="8">
        <v>17</v>
      </c>
      <c r="D15" s="8">
        <f>C15*3</f>
        <v>51</v>
      </c>
      <c r="E15" s="8">
        <f>D15*80/100</f>
        <v>40.799999999999997</v>
      </c>
      <c r="F15" s="58">
        <f>'Program Delivery'!J35</f>
        <v>32</v>
      </c>
      <c r="G15" s="60">
        <f>F15*80%</f>
        <v>25.6</v>
      </c>
      <c r="H15" s="12">
        <f>G15/E15*100</f>
        <v>62.745098039215698</v>
      </c>
    </row>
    <row r="16" spans="1:16" x14ac:dyDescent="0.25">
      <c r="A16" s="13">
        <v>2</v>
      </c>
      <c r="B16" s="8" t="s">
        <v>128</v>
      </c>
      <c r="C16" s="8">
        <v>6</v>
      </c>
      <c r="D16" s="8">
        <f>C16*3</f>
        <v>18</v>
      </c>
      <c r="E16" s="8">
        <f>D16*50/100</f>
        <v>9</v>
      </c>
      <c r="F16" s="8">
        <f>'Program Delivery'!J36</f>
        <v>14</v>
      </c>
      <c r="G16" s="8">
        <f>F16*50%</f>
        <v>7</v>
      </c>
      <c r="H16" s="12">
        <f>G16/E16*100</f>
        <v>77.777777777777786</v>
      </c>
    </row>
    <row r="17" spans="1:8" ht="15.75" x14ac:dyDescent="0.25">
      <c r="A17" s="173" t="s">
        <v>231</v>
      </c>
      <c r="B17" s="173"/>
      <c r="C17" s="14">
        <f>C16+C15</f>
        <v>23</v>
      </c>
      <c r="D17" s="14">
        <f>D16+D15</f>
        <v>69</v>
      </c>
      <c r="E17" s="14">
        <f>E16+E15</f>
        <v>49.8</v>
      </c>
      <c r="F17" s="14">
        <f>F15+F16</f>
        <v>46</v>
      </c>
      <c r="G17" s="14">
        <f>G15+G16</f>
        <v>32.6</v>
      </c>
      <c r="H17" s="15">
        <f>G17/E17*100</f>
        <v>65.46184738955823</v>
      </c>
    </row>
    <row r="18" spans="1:8" x14ac:dyDescent="0.25">
      <c r="D18" s="160" t="s">
        <v>295</v>
      </c>
      <c r="E18" s="160"/>
      <c r="F18" s="161" t="s">
        <v>316</v>
      </c>
      <c r="G18" s="161"/>
      <c r="H18" s="161"/>
    </row>
  </sheetData>
  <sheetProtection formatCells="0" formatColumns="0" formatRows="0"/>
  <mergeCells count="17">
    <mergeCell ref="G2:H2"/>
    <mergeCell ref="F4:H4"/>
    <mergeCell ref="A2:B2"/>
    <mergeCell ref="A1:H1"/>
    <mergeCell ref="D18:E18"/>
    <mergeCell ref="F18:H18"/>
    <mergeCell ref="A3:H3"/>
    <mergeCell ref="F9:G9"/>
    <mergeCell ref="F10:G10"/>
    <mergeCell ref="F11:G11"/>
    <mergeCell ref="A5:H5"/>
    <mergeCell ref="F6:H6"/>
    <mergeCell ref="F7:H7"/>
    <mergeCell ref="A8:H8"/>
    <mergeCell ref="A17:B17"/>
    <mergeCell ref="A12:H12"/>
    <mergeCell ref="A13:H13"/>
  </mergeCells>
  <conditionalFormatting sqref="F10">
    <cfRule type="cellIs" dxfId="1" priority="2" stopIfTrue="1" operator="greaterThan">
      <formula>79.99</formula>
    </cfRule>
  </conditionalFormatting>
  <conditionalFormatting sqref="F11">
    <cfRule type="cellIs" dxfId="0" priority="1" stopIfTrue="1" operator="greaterThan">
      <formula>69.99</formula>
    </cfRule>
  </conditionalFormatting>
  <pageMargins left="0.7" right="0.7" top="0.75" bottom="0.75" header="0.3" footer="0.3"/>
  <pageSetup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4</vt:i4>
      </vt:variant>
      <vt:variant>
        <vt:lpstr>Named Ranges</vt:lpstr>
      </vt:variant>
      <vt:variant>
        <vt:i4>3</vt:i4>
      </vt:variant>
    </vt:vector>
  </HeadingPairs>
  <TitlesOfParts>
    <vt:vector size="7" baseType="lpstr">
      <vt:lpstr>Organisational Capacity</vt:lpstr>
      <vt:lpstr>Finance </vt:lpstr>
      <vt:lpstr>Program Delivery</vt:lpstr>
      <vt:lpstr>Score sheet</vt:lpstr>
      <vt:lpstr>'Finance '!Print_Area</vt:lpstr>
      <vt:lpstr>'Organisational Capacity'!Print_Area</vt:lpstr>
      <vt:lpstr>'Program Delivery'!Print_Area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2016-05-06T06:29:20Z</dcterms:modified>
</cp:coreProperties>
</file>